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7935" activeTab="0"/>
  </bookViews>
  <sheets>
    <sheet name="grutyun" sheetId="1" r:id="rId1"/>
    <sheet name="1.ekamut" sheetId="2" r:id="rId2"/>
    <sheet name="2.Gorcarnakan tsaxs" sheetId="3" r:id="rId3"/>
    <sheet name="3.Tntesagitakan tsaxs" sheetId="4" r:id="rId4"/>
    <sheet name="4.Devicit" sheetId="5" r:id="rId5"/>
    <sheet name="Texekutyunner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<sst xmlns="http://schemas.openxmlformats.org/spreadsheetml/2006/main" count="1521" uniqueCount="763">
  <si>
    <t>î³ñ»Ï³Ý Ñ³ëï³ïí³Í åÉ³Ý</t>
  </si>
  <si>
    <t>ÀÝ¹³Ù»ÝÁ (ë.5+ë.6)</t>
  </si>
  <si>
    <t>³Û¹ ÃíáõÙ`</t>
  </si>
  <si>
    <t>í³ñã³Ï³Ý Ù³ë</t>
  </si>
  <si>
    <t>ýáÝ¹³ÛÇÝ Ù³ë</t>
  </si>
  <si>
    <t>1000</t>
  </si>
  <si>
    <t>1100</t>
  </si>
  <si>
    <t>X</t>
  </si>
  <si>
    <t>1110</t>
  </si>
  <si>
    <t>1111</t>
  </si>
  <si>
    <t>1121</t>
  </si>
  <si>
    <t>1130</t>
  </si>
  <si>
    <t>1300</t>
  </si>
  <si>
    <t>1310</t>
  </si>
  <si>
    <t>1311</t>
  </si>
  <si>
    <t>1320</t>
  </si>
  <si>
    <t>1321</t>
  </si>
  <si>
    <t>1330</t>
  </si>
  <si>
    <t>1331</t>
  </si>
  <si>
    <t>1332</t>
  </si>
  <si>
    <t>1333</t>
  </si>
  <si>
    <t>1334</t>
  </si>
  <si>
    <t>1340</t>
  </si>
  <si>
    <t>1341</t>
  </si>
  <si>
    <t>1342</t>
  </si>
  <si>
    <t>1343</t>
  </si>
  <si>
    <t>1350</t>
  </si>
  <si>
    <t>1351</t>
  </si>
  <si>
    <t>1360</t>
  </si>
  <si>
    <t>1361</t>
  </si>
  <si>
    <t>1362</t>
  </si>
  <si>
    <t>1370</t>
  </si>
  <si>
    <t>1371</t>
  </si>
  <si>
    <t>1372</t>
  </si>
  <si>
    <t>1380</t>
  </si>
  <si>
    <t>1381</t>
  </si>
  <si>
    <t>1382</t>
  </si>
  <si>
    <t>1390</t>
  </si>
  <si>
    <t>1391</t>
  </si>
  <si>
    <t>1392</t>
  </si>
  <si>
    <t>1393</t>
  </si>
  <si>
    <r>
      <t> </t>
    </r>
    <r>
      <rPr>
        <sz val="9"/>
        <color indexed="8"/>
        <rFont val="GHEA Grapalat"/>
        <family val="3"/>
      </rPr>
      <t>  (մարզի անվանումը)</t>
    </r>
  </si>
  <si>
    <t>(քաղաքային, գյուղական, թաղային համայնքի անվանումը)</t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</si>
  <si>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</si>
  <si>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</si>
  <si>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 xml:space="preserve">                                                                     (անունը, հայրանունը, ազգանունը)</t>
  </si>
  <si>
    <t>(հազար դրամով)</t>
  </si>
  <si>
    <t>ÀÝ¹³Ù»ÝÁ</t>
  </si>
  <si>
    <t>³Û¹ ÃíáõÙ</t>
  </si>
  <si>
    <t>(ë.7 + ë8)</t>
  </si>
  <si>
    <t>í³ñã³Ï³Ý µÛáõç»</t>
  </si>
  <si>
    <t>ýáÝ¹³ÛÇÝ µÛáõç»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</si>
  <si>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</si>
  <si>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</si>
  <si>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</si>
  <si>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</si>
  <si>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</si>
  <si>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</si>
  <si>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</si>
  <si>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</si>
  <si>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</si>
  <si>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</si>
  <si>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</si>
  <si>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</si>
  <si>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</si>
  <si>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</si>
  <si>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</si>
  <si>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</si>
  <si>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</si>
  <si>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</si>
  <si>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</si>
  <si>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</si>
  <si>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</si>
  <si>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</si>
  <si>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</si>
  <si>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</si>
  <si>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</si>
  <si>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</si>
  <si>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</si>
  <si>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</si>
  <si>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</si>
  <si>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</si>
  <si>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</si>
  <si>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</si>
  <si>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</si>
  <si>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</si>
  <si>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</si>
  <si>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</si>
  <si>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</si>
  <si>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</si>
  <si>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</si>
  <si>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</si>
  <si>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</si>
  <si>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</si>
  <si>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</si>
  <si>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</si>
  <si>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</si>
  <si>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</si>
  <si>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</si>
  <si>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</si>
  <si>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</si>
  <si>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</si>
  <si>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</si>
  <si>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</si>
  <si>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</si>
  <si>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</si>
  <si>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</si>
  <si>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</si>
  <si>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</si>
  <si>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</si>
  <si>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</si>
  <si>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</si>
  <si>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</si>
  <si>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</si>
  <si>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</si>
  <si>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</si>
  <si>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</si>
  <si>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</si>
  <si>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</si>
  <si>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</si>
  <si>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</si>
  <si>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</si>
  <si>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</si>
  <si>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</si>
  <si>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</si>
  <si>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</si>
  <si>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</si>
  <si>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</si>
  <si>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</si>
  <si>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</si>
  <si>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</si>
  <si>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</si>
  <si>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</si>
  <si>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</si>
  <si>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</si>
  <si>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</si>
  <si>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</si>
  <si>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</si>
  <si>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</si>
  <si>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</si>
  <si>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</si>
  <si>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</si>
  <si>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</si>
  <si>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</si>
  <si>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</si>
  <si>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</si>
  <si>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</si>
  <si>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</si>
  <si>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</si>
  <si>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</si>
  <si>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</si>
  <si>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</si>
  <si>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</si>
  <si>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</si>
  <si>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</si>
  <si>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</si>
  <si>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</si>
  <si>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</si>
  <si>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</si>
  <si>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</si>
  <si>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</si>
  <si>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</si>
  <si>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</si>
  <si>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</si>
  <si>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</si>
  <si>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</si>
  <si>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</si>
  <si>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</si>
  <si>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</si>
  <si>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</si>
  <si>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</si>
  <si>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</si>
  <si>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</si>
  <si>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</si>
  <si>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</si>
  <si>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</si>
  <si>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</si>
  <si>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</si>
  <si>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</si>
  <si>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</si>
  <si>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</si>
  <si>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</si>
  <si>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</si>
  <si>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</si>
  <si>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</si>
  <si>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</si>
  <si>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</si>
  <si>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</si>
  <si>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</si>
  <si>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</si>
  <si>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</si>
  <si>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</si>
  <si>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</si>
  <si>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</si>
  <si>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</si>
  <si>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</si>
  <si>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</si>
  <si>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</si>
  <si>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</si>
  <si>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</si>
  <si>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</si>
  <si>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</si>
  <si>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</si>
  <si>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</si>
  <si>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</si>
  <si>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</si>
  <si>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</si>
  <si>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</si>
  <si>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</si>
  <si>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</si>
  <si>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</si>
  <si>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</si>
  <si>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</si>
  <si>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</si>
  <si>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</si>
  <si>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</si>
  <si>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</si>
  <si>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</si>
  <si>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</si>
  <si>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</si>
  <si>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</si>
  <si>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</si>
  <si>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</si>
  <si>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</si>
  <si>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</si>
  <si>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</si>
  <si>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</si>
  <si>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</si>
  <si>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</si>
  <si>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</si>
  <si>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</si>
  <si>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</si>
  <si>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</si>
  <si>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</si>
  <si>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</si>
  <si>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</si>
  <si>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</si>
  <si>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</si>
  <si>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ՀԱՏՎԱԾ 2</t>
  </si>
  <si>
    <t>ՀԱՄԱՅՆՔԻ ԲՅՈՒՋԵԻ ԾԱԽՍԵՐԸ` ԸՍՏ ԲՅՈՒՋԵՏԱՅԻՆ ԾԱԽՍԵՐԻ ԳՈՐԾԱՌԱԿԱՆ ԴԱՍԱԿԱՐԳՄԱՆ</t>
  </si>
  <si>
    <t>(հազար դրամներով)</t>
  </si>
  <si>
    <t xml:space="preserve"> îáÕÇ NN  </t>
  </si>
  <si>
    <t xml:space="preserve">´Ûáõç»ï³ÛÇÝ Í³Ëë»ñÇ ïÝï»ë³·Çï³Ï³Ý ¹³ë³Ï³ñ·Ù³Ý Ñá¹í³ÍÝ»ñÇ 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</si>
  <si>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</si>
  <si>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³Û¹ ÃíáõÙ` </t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</si>
  <si>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</si>
  <si>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x</t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</si>
  <si>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</si>
  <si>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</si>
  <si>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</si>
  <si>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</si>
  <si>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</si>
  <si>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</si>
  <si>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</si>
  <si>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</si>
  <si>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</si>
  <si>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</si>
  <si>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</si>
  <si>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</si>
  <si>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</si>
  <si>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</si>
  <si>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</si>
  <si>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</si>
  <si>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</si>
  <si>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</si>
  <si>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</si>
  <si>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</si>
  <si>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</si>
  <si>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</si>
  <si>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</si>
  <si>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</si>
  <si>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</si>
  <si>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</si>
  <si>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</si>
  <si>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</si>
  <si>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</si>
  <si>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</si>
  <si>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</si>
  <si>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</si>
  <si>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</si>
  <si>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</si>
  <si>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</si>
  <si>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</si>
  <si>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</si>
  <si>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</si>
  <si>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</si>
  <si>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</si>
  <si>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</si>
  <si>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</si>
  <si>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</si>
  <si>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</si>
  <si>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</si>
  <si>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</si>
  <si>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</si>
  <si>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</si>
  <si>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</si>
  <si>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</si>
  <si>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</si>
  <si>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</si>
  <si>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</si>
  <si>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</si>
  <si>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</si>
  <si>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</si>
  <si>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</si>
  <si>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</si>
  <si>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</si>
  <si>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</si>
  <si>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</si>
  <si>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</si>
  <si>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</si>
  <si>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</si>
  <si>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</si>
  <si>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</si>
  <si>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</si>
  <si>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</si>
  <si>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</si>
  <si>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</si>
  <si>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</si>
  <si>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</si>
  <si>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</si>
  <si>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</si>
  <si>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</si>
  <si>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</si>
  <si>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</si>
  <si>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 </t>
    </r>
    <r>
      <rPr>
        <b/>
        <sz val="9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</si>
  <si>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</si>
  <si>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</si>
  <si>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</si>
  <si>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</si>
  <si>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</si>
  <si>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r>
      <t>²ðî²øÆÜ îàÎàê²ìÖ²ðÜºð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(ïáÕ4321+ïáÕ4322)</t>
    </r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</si>
  <si>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</si>
  <si>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</si>
  <si>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</si>
  <si>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</si>
  <si>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</si>
  <si>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</si>
  <si>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</si>
  <si>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</si>
  <si>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</si>
  <si>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</si>
  <si>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</si>
  <si>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>1.4 êàô´êÆ¸Æ²Üºð</t>
    </r>
    <r>
      <rPr>
        <b/>
        <sz val="8"/>
        <rFont val="Arial Armenian"/>
        <family val="2"/>
      </rPr>
      <t xml:space="preserve">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</si>
  <si>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</si>
  <si>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</si>
  <si>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</si>
  <si>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</si>
  <si>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</si>
  <si>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r>
      <t>êàô´êÆ¸Æ²Üºð àâ äºî²Î²Ü (àâ Ð²Ø²ÚÜø²ÚÆÜ) Î²¼Ø²ÎºðäàôÂÚàôÜÜºðÆÜ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(ïáÕ4421+ïáÕ4422)</t>
    </r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</si>
  <si>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</si>
  <si>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</si>
  <si>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</si>
  <si>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</si>
  <si>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</si>
  <si>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</si>
  <si>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r>
      <t xml:space="preserve"> -</t>
    </r>
    <r>
      <rPr>
        <b/>
        <sz val="9"/>
        <rFont val="Arial Armenian"/>
        <family val="2"/>
      </rPr>
      <t>ÀÝÃ³óÇÏ ¹ñ³Ù³ßÝáñÑÝ»ñ ûï³ñ»ñÏñÛ³ Ï³é³í³ñáõÃÛáõÝÝ»ñÇÝ</t>
    </r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</si>
  <si>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</si>
  <si>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</si>
  <si>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</si>
  <si>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</si>
  <si>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</si>
  <si>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</si>
  <si>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</si>
  <si>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</si>
  <si>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r>
      <t>ÀÜÂ²òÆÎ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(ïáÕ4531+ïáÕ4532+ïáÕ4533)</t>
    </r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</si>
  <si>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</si>
  <si>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</si>
  <si>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</si>
  <si>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</si>
  <si>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</si>
  <si>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</si>
  <si>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</si>
  <si>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</si>
  <si>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³ÛÉ Ñ³Ù³ÛÝùÝ»ñÇÝ </t>
  </si>
  <si>
    <t xml:space="preserve"> - ÐÐ å»ï³Ï³Ý µÛáõç»ÇÝ</t>
  </si>
  <si>
    <t xml:space="preserve"> - ³ÛÉ</t>
  </si>
  <si>
    <r>
      <t>Î²äÆî²È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(ïáÕ4541+ïáÕ4542+ïáÕ4543)</t>
    </r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</si>
  <si>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</si>
  <si>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</si>
  <si>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</si>
  <si>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</si>
  <si>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</si>
  <si>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>4657</t>
  </si>
  <si>
    <t xml:space="preserve"> - ï»Õ³Ï³Ý ÇÝùÝ³Ï³é³íñÙ³Ý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</si>
  <si>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</si>
  <si>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</si>
  <si>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</si>
  <si>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</si>
  <si>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</si>
  <si>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</si>
  <si>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</si>
  <si>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</si>
  <si>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</si>
  <si>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</si>
  <si>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</si>
  <si>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</si>
  <si>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</si>
  <si>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</si>
  <si>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</si>
  <si>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</si>
  <si>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</si>
  <si>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</si>
  <si>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</si>
  <si>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</si>
  <si>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</si>
  <si>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</si>
  <si>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</si>
  <si>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</si>
  <si>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</si>
  <si>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</si>
  <si>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</si>
  <si>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</si>
  <si>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</si>
  <si>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</si>
  <si>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</si>
  <si>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</si>
  <si>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</si>
  <si>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r>
      <t xml:space="preserve"> -</t>
    </r>
    <r>
      <rPr>
        <b/>
        <sz val="9"/>
        <rFont val="Arial Armenian"/>
        <family val="2"/>
      </rPr>
      <t>¸³ï³ñ³ÝÝ»ñÇ ÏáÕÙÇó Ýß³Ý³Ïí³Í ïáõÛÅ»ñ ¨ ïáõ·³ÝùÝ»ñ</t>
    </r>
  </si>
  <si>
    <t>4831</t>
  </si>
  <si>
    <r>
      <t xml:space="preserve"> </t>
    </r>
    <r>
      <rPr>
        <b/>
        <i/>
        <sz val="9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</si>
  <si>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</si>
  <si>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</si>
  <si>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</si>
  <si>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</si>
  <si>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Armenian"/>
        <family val="2"/>
      </rPr>
      <t xml:space="preserve"> </t>
    </r>
    <r>
      <rPr>
        <b/>
        <i/>
        <sz val="9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</si>
  <si>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</si>
  <si>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</si>
  <si>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r>
      <t xml:space="preserve"> </t>
    </r>
    <r>
      <rPr>
        <b/>
        <i/>
        <sz val="9"/>
        <rFont val="Arial Armenian"/>
        <family val="2"/>
      </rPr>
      <t xml:space="preserve">²ÚÈ Ì²Êêºð </t>
    </r>
    <r>
      <rPr>
        <sz val="9"/>
        <rFont val="Arial Armenian"/>
        <family val="2"/>
      </rPr>
      <t>(ïáÕ4761)</t>
    </r>
  </si>
  <si>
    <t xml:space="preserve"> -²ÛÉ Í³Ëë»ñ</t>
  </si>
  <si>
    <t>4861</t>
  </si>
  <si>
    <r>
      <t xml:space="preserve">ä²Ðàôêî²ÚÆÜ ØÆæàòÜºð </t>
    </r>
    <r>
      <rPr>
        <sz val="9"/>
        <rFont val="Arial Armenian"/>
        <family val="2"/>
      </rPr>
      <t>(ïáÕ4771)</t>
    </r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</si>
  <si>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</si>
  <si>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</si>
  <si>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</si>
  <si>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´. àâ üÆÜ²Üê²Î²Ü ²ÎîÆìÜºðÆ ¶Ìàì Ì²Êêºð                     </t>
    </r>
    <r>
      <rPr>
        <sz val="10"/>
        <rFont val="Arial Armenian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</si>
  <si>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</si>
  <si>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</si>
  <si>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</si>
  <si>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</si>
  <si>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</si>
  <si>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</si>
  <si>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</si>
  <si>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</si>
  <si>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</si>
  <si>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</si>
  <si>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</si>
  <si>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</si>
  <si>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</si>
  <si>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</si>
  <si>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</si>
  <si>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</si>
  <si>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t xml:space="preserve"> -²×»óíáÕ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</si>
  <si>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</si>
  <si>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</si>
  <si>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</si>
  <si>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</si>
  <si>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</si>
  <si>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</si>
  <si>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</si>
  <si>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</si>
  <si>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</si>
  <si>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</si>
  <si>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</si>
  <si>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</si>
  <si>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</si>
  <si>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</si>
  <si>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</si>
  <si>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</si>
  <si>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</si>
  <si>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</si>
  <si>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</si>
  <si>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</si>
  <si>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</si>
  <si>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</si>
  <si>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</si>
  <si>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</si>
  <si>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</si>
  <si>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</si>
  <si>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</si>
  <si>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</si>
  <si>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</si>
  <si>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</si>
  <si>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t xml:space="preserve">        X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</si>
  <si>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</si>
  <si>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</si>
  <si>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</si>
  <si>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 xml:space="preserve">²ÜÞ²ðÄ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</si>
  <si>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</si>
  <si>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</si>
  <si>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</si>
  <si>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</si>
  <si>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</si>
  <si>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</si>
  <si>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</si>
  <si>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</si>
  <si>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</si>
  <si>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</si>
  <si>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 xml:space="preserve"> è²¼Ø²ì²ð²Î²Ü Ð²Ø²ÚÜø²ÚÆÜ ä²Þ²ðÜºðÆ Æð²òàôØÆò Øàôîøºð</t>
  </si>
  <si>
    <t>8211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</si>
  <si>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</si>
  <si>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</si>
  <si>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</si>
  <si>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</si>
  <si>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</si>
  <si>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</si>
  <si>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</si>
  <si>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</si>
  <si>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</si>
  <si>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</si>
  <si>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</si>
  <si>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</si>
  <si>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</si>
  <si>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</si>
  <si>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´²ðÒð²ðÄºø ²ÎîÆìÜºðÆ Æð²òàôØÆò Øàôîøºð</t>
  </si>
  <si>
    <t>8311</t>
  </si>
  <si>
    <t>6400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</si>
  <si>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</si>
  <si>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</si>
  <si>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</si>
  <si>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</si>
  <si>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</si>
  <si>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</si>
  <si>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</si>
  <si>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</si>
  <si>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Æð²òàôØÆò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</si>
  <si>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</si>
  <si>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</si>
  <si>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</si>
  <si>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</si>
  <si>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ՀԱՏՎԱԾ 3</t>
  </si>
  <si>
    <t>ՀԱՄԱՅՆՔԻ ԲՅՈՒՋԵԻ ԾԱԽՍԵՐԸ` ԸՍՏ ԲՅՈՒՋԵՏԱՅԻՆ ԾԱԽՍԵՐԻ ՏՆՏԵՍԱԳԻՏԱԿԱՆ ԴԱՍԱԿԱՐԳՄԱՆ</t>
  </si>
  <si>
    <t xml:space="preserve">îáÕÇ NN  </t>
  </si>
  <si>
    <t>(ë.4 + ë5)</t>
  </si>
  <si>
    <t>ÀÜ¸²ØºÜÀ Ð²ìºÈàôð¸À Î²Ø ¸ºüÆòÆîÀ (ä²Î²êàôð¸À)</t>
  </si>
  <si>
    <t>deficit + hatvac5</t>
  </si>
  <si>
    <t>expend func - expend econom</t>
  </si>
  <si>
    <t>reserve fond</t>
  </si>
  <si>
    <t>ՀԱՏՎԱԾ 4</t>
  </si>
  <si>
    <t>ՀԱՄԱՅՆՔԻ ԲՅՈՒՋԵԻ ՄԻՋՈՑՆԵՐԻ ՏԱՐԵՎԵՐՋԻ ՀԱՎԵԼՈՒՐԴԸ ԿԱՄ ԴԵՖԻՑԻՏԸ (ՊԱԿԱՍՈՒՐԴԸ)</t>
  </si>
  <si>
    <r>
      <t xml:space="preserve">ä²Þîä²ÜàôÂÚàôÜ </t>
    </r>
    <r>
      <rPr>
        <b/>
        <sz val="8"/>
        <rFont val="Arial Armenian"/>
        <family val="2"/>
      </rPr>
      <t>(ïáÕ2210+2220+ïáÕ2230+ïáÕ2240+ïáÕ2250)</t>
    </r>
  </si>
  <si>
    <r>
      <t>ÀÜ¸Ð²Üàôð ´ÜàôÚÂÆ Ð²Üð²ÚÆÜ Ì²è²ÚàôÂÚàôÜÜºð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</si>
  <si>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Ð²ê²ð²Î²Î²Ü Î²ð¶, ²Üìî²Ü¶àôÂÚàôÜ ¨ ¸²î²Î²Ü ¶àðÌàôÜºàôÂÚàôÜ </t>
    </r>
    <r>
      <rPr>
        <b/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</si>
  <si>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</si>
  <si>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b/>
        <sz val="8"/>
        <rFont val="Arial Armenian"/>
        <family val="2"/>
      </rPr>
      <t>(ïáÕ2510+ïáÕ2520+ïáÕ2530+ïáÕ2540+ïáÕ2550+ïáÕ2560)</t>
    </r>
  </si>
  <si>
    <t>ÀÜ¸²ØºÜÀ Ì²Êêºð (ïáÕ2100+ïáÕ2200+ïáÕ2300+ïáÕ2400+ïáÕ2500+ïáÕ2600+ ïáÕ2700+ïáÕ2800+ïáÕ2900+ïáÕ3000+ïáÕ3100)</t>
  </si>
  <si>
    <r>
      <t xml:space="preserve">´Ü²Î²ð²Ü²ÚÆÜ ÞÆÜ²ð²ðàôÂÚàôÜ ºì ÎàØàôÜ²È Ì²è²ÚàôÂÚàôÜ </t>
    </r>
    <r>
      <rPr>
        <b/>
        <sz val="8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</si>
  <si>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</si>
  <si>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b/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</si>
  <si>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</si>
  <si>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</si>
  <si>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b/>
        <sz val="8"/>
        <rFont val="Arial Armenian"/>
        <family val="2"/>
      </rPr>
      <t>(ïáÕ3110)</t>
    </r>
  </si>
  <si>
    <t>4729</t>
  </si>
  <si>
    <t>Համայնքի արխիվից փաստաթղթերի պատճեններ տրամադրելու համար</t>
  </si>
  <si>
    <t>Համայնքի կողմից կազմակերպվող մրցույթների և աճուրդների մասնակցության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</si>
  <si>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</si>
  <si>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</si>
  <si>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</si>
  <si>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Համայնքի վարչական տարածքում տոնավաճառներին (վերնիսաժներին) մասնակցելու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</si>
  <si>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</si>
  <si>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</si>
  <si>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</si>
  <si>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</si>
  <si>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</si>
  <si>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վարչական տարածքում ինքնակամ կառուցված շենքերի, շինությունների օրինականացման համար վճարներ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</si>
  <si>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</si>
  <si>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</si>
  <si>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</si>
  <si>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</si>
  <si>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</si>
  <si>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</si>
  <si>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11301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</si>
  <si>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</si>
  <si>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11302</t>
  </si>
  <si>
    <t>Համայնքի վարչական տարածքում շենքերի, շինությունների և քաղաքաշինական այլ օբյեկտների քանդման թույլտվության համար</t>
  </si>
  <si>
    <t>11303</t>
  </si>
  <si>
    <t>11304</t>
  </si>
  <si>
    <t>Իրավաբանական անձանց և անհատ ձեռնարկատերերին համայնքի վարչական տարածքում «Առևտրի և ծառայությունների մասին» Հայաստանի Հանրապետության օրենքով սահմանված՝ բացօթյա առևտուր կազմակերպելու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</si>
  <si>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</si>
  <si>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</si>
  <si>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</si>
  <si>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</si>
  <si>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</si>
  <si>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</si>
  <si>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</si>
  <si>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</si>
  <si>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</si>
  <si>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</si>
  <si>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</si>
  <si>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</si>
  <si>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</si>
  <si>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</si>
  <si>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</si>
  <si>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</si>
  <si>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</si>
  <si>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</si>
  <si>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</si>
  <si>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</si>
  <si>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</si>
  <si>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</si>
  <si>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</si>
  <si>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</si>
  <si>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</si>
  <si>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</si>
  <si>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</si>
  <si>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13508</t>
  </si>
  <si>
    <t>13509</t>
  </si>
  <si>
    <t>Կենտրոնացված ջեռուցման համար</t>
  </si>
  <si>
    <t>13510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</si>
  <si>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</si>
  <si>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13511</t>
  </si>
  <si>
    <t>13512</t>
  </si>
  <si>
    <t>Համայնքային ենթակայության մանկապարտեզի ծառայությունից օգտվողների համար</t>
  </si>
  <si>
    <t>13513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</si>
  <si>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</si>
  <si>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13514</t>
  </si>
  <si>
    <t>13515</t>
  </si>
  <si>
    <t>13516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</si>
  <si>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</si>
  <si>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13517</t>
  </si>
  <si>
    <t>13518</t>
  </si>
  <si>
    <t>Համայնքն սպասարկող անասնաբույժի ծառայությունների դիմաց</t>
  </si>
  <si>
    <t>13519</t>
  </si>
  <si>
    <t>13520</t>
  </si>
  <si>
    <t>Համայնքի բյուջե մուտքագրվող այլ վարչական գանձումներ</t>
  </si>
  <si>
    <t>3.7 Համայնքի բյուջե մուտքագրվող այլ կատեգորիաներում չդասակարգված ընթացիկ տրանսֆերտներ
(տող 1371 + տող 1372), այդ թվում`</t>
  </si>
  <si>
    <t>3.8 Համայնքի բյուջե մուտքագրվող այլ կատեգորիաներում չդասակարգված կապիտալ տրանսֆերտներ
(տող 1381 + տող 1382), այդ թվում`</t>
  </si>
  <si>
    <t>¶áõÛù³Ñ³ñÏ Ñ³Ù³ÛÝùÝ»ñÇ í³ñã³Ï³Ý ï³ñ³ÍùÝ»ñáõÙ ·ïÝíáÕ ß»Ýù»ñÇ ¨ ßÇÝáõÃÛáõÝÝ»ñÇ Ñ³Ù³ñ</t>
  </si>
  <si>
    <t xml:space="preserve">î º Ô º Î àô Â Ú àô Ü Ü º ð </t>
  </si>
  <si>
    <t>¶àÀÚø²Ð²ðÎÆ ºì ÐàÔÆ Ð²ðÎÆ§ ÐàÔºðÆ ºì ²ÚÈ ¶àôÚøÆ ì²ðÒ²Î²ÈàôÂÚ²Ü</t>
  </si>
  <si>
    <t>ì²ðÒ²ìÖ²ðÜºðÆ ¶Ìàì ²è²ÜÒÆÜ òàôò²ÜÆÞÜºðÆ  ìºð²´ºðÚ²È</t>
  </si>
  <si>
    <t>ºÏ³Ùï³ï»ë³ÏÝ»ñ</t>
  </si>
  <si>
    <t>²å³éùÁ ï³ñ»ëÏ½µÇ ¹ñáõÃÛ³Ùµ</t>
  </si>
  <si>
    <t>²å³éùÁ ï³ñ»í»ñçÇ ¹ñáõÃÛ³Ùµ</t>
  </si>
  <si>
    <t>îíÛ³É ï³ñí³ Ñ³ßí³ñÏ³ÛÇÝ ·áõÙ³ñÁ</t>
  </si>
  <si>
    <t>ýÇ½ÇÏ³Ï³Ý ·áõÛù ßÇÝ</t>
  </si>
  <si>
    <t>Çñ³í³µ³Ý³Ï³Ý ·áõÛù ßÇÝ</t>
  </si>
  <si>
    <t>ÐáÕÇ Ñ³ñÏ Ñ³Ù³ÛÝùÝ»ñÇ í³ñã³Ï³Ý ï³ñ³ÍùÝ»ñáõÙ ·ïÝíáÕ ÑáÕ»ñÇ Ñ³Ù³ñ</t>
  </si>
  <si>
    <t>ýÇ½ÇÏ³Ï³Ý ÑáÕ</t>
  </si>
  <si>
    <t>Çñ³í³µ³Ý³Ï³Ý ÑáÕ</t>
  </si>
  <si>
    <t>¶áõÛù³Ñ³ñÏ ÷áË³¹ñ³ÙÇçáóÝ»ñÇ  Ñ³Ù³ñ</t>
  </si>
  <si>
    <t>ýÇ½ÇÏ³Ï³Ý ·áõÛù ÷áË</t>
  </si>
  <si>
    <t>Çñ³í³µ³Ý³Ï³Ý ·áõÛù ÷áË</t>
  </si>
  <si>
    <t>ÐáÕ»ñÇ í³ñÓ³Ï³ÉáõÃÛ³Ý í×³ñÝ»ñ</t>
  </si>
  <si>
    <t>Այլ գույքի վարձակալության վարձավճարներ</t>
  </si>
  <si>
    <t>Հ/Հ</t>
  </si>
  <si>
    <r>
      <t xml:space="preserve"> ԱՐԹԻԿ    </t>
    </r>
    <r>
      <rPr>
        <b/>
        <sz val="14"/>
        <color indexed="8"/>
        <rFont val="GHEA Grapalat"/>
        <family val="3"/>
      </rPr>
      <t>ՀԱՄԱՅՆՔԻ</t>
    </r>
  </si>
  <si>
    <r>
      <t>Հաստատված է</t>
    </r>
    <r>
      <rPr>
        <b/>
        <sz val="14"/>
        <color indexed="8"/>
        <rFont val="GHEA Grapalat"/>
        <family val="3"/>
      </rPr>
      <t xml:space="preserve">  Արթիկ    համայնքի</t>
    </r>
  </si>
  <si>
    <t>աշխատավարձ 4111</t>
  </si>
  <si>
    <t xml:space="preserve"> պարգևատրում 4112</t>
  </si>
  <si>
    <t>էներգետիկ ծառայություններ 4212</t>
  </si>
  <si>
    <t>կոմունալ ծառայություններ 4213</t>
  </si>
  <si>
    <t>կապի ծառայություններ 4214</t>
  </si>
  <si>
    <t xml:space="preserve"> ապահովագրական ծախսեր 4215</t>
  </si>
  <si>
    <t>ներքին գործուղումներ 4221</t>
  </si>
  <si>
    <t>արտասահմանյան գործուղումներ 4222</t>
  </si>
  <si>
    <t xml:space="preserve"> պատճենահանման ծառայություններ 4231</t>
  </si>
  <si>
    <t xml:space="preserve">  համակրգչային ծառայություններ 4232</t>
  </si>
  <si>
    <t>աշխատ. մասնագիտական զարգացման ծառ.4233</t>
  </si>
  <si>
    <t>տեղեկատվական ծառայություններ 4234</t>
  </si>
  <si>
    <t>ներկայացուցչական ծախսեր 4237</t>
  </si>
  <si>
    <t>ընդհանուր բնույթի այլ ծառայություններ 4239</t>
  </si>
  <si>
    <t>մասնագիտական ծառայություններ 4241</t>
  </si>
  <si>
    <t xml:space="preserve"> շ/շ ընթացիկ նորոգում և պահպանում 4251</t>
  </si>
  <si>
    <t>մ/ս ընթացիկ նորոգում և պահպանում 4252</t>
  </si>
  <si>
    <t>գրասենյակային նյութեր և հագուստ 4261</t>
  </si>
  <si>
    <t>տրանսպորտային նյութեր 4264</t>
  </si>
  <si>
    <t>կենցաղային և հանրային սննդի նյութեր 4267</t>
  </si>
  <si>
    <t>հատուկ նպատակային այլ նյութեր 4269</t>
  </si>
  <si>
    <t>Պարտադիր վճարներ 4823</t>
  </si>
  <si>
    <t xml:space="preserve"> Վարչական սարքավորումներ 5122</t>
  </si>
  <si>
    <t>պարգևատրում 4112</t>
  </si>
  <si>
    <t xml:space="preserve"> կապի ծառայություններ 4214</t>
  </si>
  <si>
    <t xml:space="preserve"> ներքին գործուղումներ 4221</t>
  </si>
  <si>
    <t xml:space="preserve">  մ/ս ընթացիկ նորոգում և պահպանում 4252</t>
  </si>
  <si>
    <t xml:space="preserve"> գրասենյակային նյութեր և հագուստ 4261</t>
  </si>
  <si>
    <t xml:space="preserve"> համակրգչային ծառայություններ 4232</t>
  </si>
  <si>
    <t>ընդհանուր բնույթի այլ ծառայություններ4239</t>
  </si>
  <si>
    <t xml:space="preserve"> մասնագիտական ծառայություններ 4241</t>
  </si>
  <si>
    <t xml:space="preserve"> այլ ընթացիկ դրամաշնորհներ 4639</t>
  </si>
  <si>
    <t>ÜíÇñ³ïíáõÃÛáõÝÝ»ñ ³ÛÉ ß³ÑáõÛÃ ãÑ»ï³åÝ¹áÕ Ï³½Ù³Ï»ñåáõÃÛáõÝÝ»ñÇÝ 4819</t>
  </si>
  <si>
    <t xml:space="preserve"> պետական տուրք 4823</t>
  </si>
  <si>
    <t>Մասնագիտական ծառայություններ 4241</t>
  </si>
  <si>
    <t>սպորտային նպաստներ 4727</t>
  </si>
  <si>
    <t>նվիրատվություն.այլ շահույթ չհետապնդող կազ. 4819</t>
  </si>
  <si>
    <t>Սուբսիդիաներ ոչ ֆին. պետ./համայնք./ կազմ. 4511</t>
  </si>
  <si>
    <t>ՀԱՏՎԱԾ   1</t>
  </si>
  <si>
    <t>ՀԱՄԱՅՆՔԻ  ԲՅՈՒՋԵՅԻ  ԵԿԱՄՈՒՏՆԵՐԸ</t>
  </si>
  <si>
    <t xml:space="preserve">(հազար դրամով) </t>
  </si>
  <si>
    <t>Տողի NN</t>
  </si>
  <si>
    <t>Եկամտատեսակները</t>
  </si>
  <si>
    <t>Հոդվածի NN</t>
  </si>
  <si>
    <t>Տարեկան հաստատված պլան</t>
  </si>
  <si>
    <t>Ընդամենը (ս.5+ս.6)</t>
  </si>
  <si>
    <t>այդ թվում`</t>
  </si>
  <si>
    <t>վարչական մաս</t>
  </si>
  <si>
    <t>ֆոնդային մաս</t>
  </si>
  <si>
    <t xml:space="preserve">ԸՆԴԱՄԵՆԸ   ԵԿԱՄՈՒՏՆԵՐ                       (տող 1100 + տող 1200+տող 1300), այդ թվում` </t>
  </si>
  <si>
    <t xml:space="preserve">1. ՀԱՐԿԵՐ ԵՎ ՏՈՒՐՔԵՐ                             (տող 1110 + տող 1120 + տող 1130 + տող 1140 + տող 1150), այդ թվում`  </t>
  </si>
  <si>
    <t>1.1 Գույքային հարկեր անշարժ գույքից        (տող 1111 + տող 1112 + տող 1113), այդ թվում`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</si>
  <si>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</si>
  <si>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</si>
  <si>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</si>
  <si>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  1.2 Գույքային հարկեր այլ գույքից, այդ թվում`</t>
  </si>
  <si>
    <t>Գույքահարկ փոխադրամիջոցների համար</t>
  </si>
  <si>
    <r>
      <t xml:space="preserve">1.3 Տեղական տուրքեր </t>
    </r>
    <r>
      <rPr>
        <sz val="10"/>
        <rFont val="GHEA Grapalat"/>
        <family val="3"/>
      </rPr>
      <t>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  </r>
  </si>
  <si>
    <t>Հողի հարկի, գույքահարկի և անշարժ գույքի 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</si>
  <si>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 xml:space="preserve">    2. ՊԱՇՏՈՆԱԿԱՆ ԴՐԱՄԱՇՆՈՐՀՆԵՐ              (տող 1210 + տող 1220 + տող 1230 + տող 1240 + տող 1250 + տող 1260), այդ թվում` </t>
  </si>
  <si>
    <t>2.1  Ընթացիկ արտաքին պաշտոնական դրամաշնորհներ` ստացված այլ պետություններից` այդ թվում</t>
  </si>
  <si>
    <t xml:space="preserve"> 2.2 Կապիտալ արտաքին պաշտոնական դրամաշնորհներ` ստացված այլ պետություններից, այդ թվում`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</si>
  <si>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</si>
  <si>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կազմակերպություններից, այդ թվում՝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</si>
  <si>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</si>
  <si>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կազմակերպություններից, այդ թվում`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</si>
  <si>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</si>
  <si>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                                      (տող 1251 + տող 1252 + տող 1255 + տող 1256) որից`</t>
  </si>
  <si>
    <t>ա) Պետական բյուջեից ֆինանսական համահարթեցման սկզբունքով տրամադրվող դոտացիաներ</t>
  </si>
  <si>
    <t xml:space="preserve">բ) Պետական բյուջեից տրամադրվող այլ դոտացիաներ (տող 1253 + տող 1254) այդ թվում` 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</si>
  <si>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</si>
  <si>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</si>
  <si>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</si>
  <si>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</si>
  <si>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այդ թվում`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</si>
  <si>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</si>
  <si>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</si>
  <si>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r>
      <t xml:space="preserve">  3. ԱՅԼ ԵԿԱՄՈՒՏՆԵՐ
</t>
    </r>
    <r>
      <rPr>
        <sz val="11"/>
        <rFont val="GHEA Grapalat"/>
        <family val="3"/>
      </rPr>
      <t>(տող 1310 + տող 1320 + տող 1330 + տող 1340 + տող 1350 + տող 1360 + տող 1370 + տող 1380 + տող 1390)
այդ թվում`</t>
    </r>
  </si>
  <si>
    <t>3.1 Տոկոսներ, այդ թվում`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</si>
  <si>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</si>
  <si>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3.2 Շահաբաժիններ, այդ թվում`</t>
  </si>
  <si>
    <t>Բաժնետիրական ընկերություններում համայնքի մասնակցության դիմաց համայնքի բյուջե կատարվող մասհանումներ (շահաբաժիններ)</t>
  </si>
  <si>
    <t>3.3 Գույքի վարձակալությունից եկամուտներ  (տող 1331 + տող 1332 + տող 1333 +  տող 1334), այդ թվում`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</si>
  <si>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</si>
  <si>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</si>
  <si>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</si>
  <si>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</si>
  <si>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               (տող 1341 + տող 1342 + տող 1343), այդ թվում`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</si>
  <si>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</si>
  <si>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</si>
  <si>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</si>
  <si>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r>
      <t xml:space="preserve">3.5 Վարչական գանձումներ </t>
    </r>
    <r>
      <rPr>
        <sz val="10"/>
        <rFont val="GHEA Grapalat"/>
        <family val="3"/>
      </rPr>
      <t>(տող 1351 + տող 1352 + տող 1353)
այդ թվում՝</t>
    </r>
  </si>
  <si>
    <t>3.6 Մուտքեր տույժերից, տուգանքներից      (տող 1361 + տող 1362) այդ թվում`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</si>
  <si>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</si>
  <si>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</si>
  <si>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</si>
  <si>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</si>
  <si>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</si>
  <si>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</si>
  <si>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3.9 Այլ եկամուտներ                                   (տող 1391 + տող 1392 + տող 1393) այդ թվում` 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</si>
  <si>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</si>
  <si>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</si>
  <si>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</si>
  <si>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2 0 2 2  Թ Վ Ա Կ Ա Ն Ի  Բ Յ ՈՒ Ջ Ե</t>
  </si>
  <si>
    <r>
      <t>ՀԱՄԱՅՆՔԻ ՂԵԿԱՎԱՐ՝</t>
    </r>
    <r>
      <rPr>
        <b/>
        <sz val="14"/>
        <color indexed="8"/>
        <rFont val="GHEA Grapalat"/>
        <family val="3"/>
      </rPr>
      <t xml:space="preserve">  Անանիկ Ռաֆիկի Ոսկանյան</t>
    </r>
  </si>
  <si>
    <t xml:space="preserve">Համայնքի վարչական տարածքում, սահմանամերձ և բարձրլեռնային համայնքների վարչական տարածքում օրենքով և այլ իրավական ակտերով սահմանված պահանջները բավարարող լցավորման յուրաքանչյուր կայանում հեղուկ վառելիքի վաճառքի թույլտվության համար </t>
  </si>
  <si>
    <t>Համայնքի վարչական տարածքում, սահմանամերձ և բարձրլեռնային համայնքների վարչական տարածքում գտնվող  խանութներում, կրպակներում, հեղուկ վառելիքի կամ սեղմված բնական կամ հեղուկացված նավթային կամ ածխաջրածնային գազերի մանրածախ առևտրի կետերում, ավտոլվացման կետերում, ավտոմեքենաների տեխնիկական սպասարկման և նորոգման ծառայության օբյեկտներում տնտեսավարողի գործունեության յուրաքանչյուր վայրում տեխնիկական հեղուկների վաճառքի թույլտվության համար</t>
  </si>
  <si>
    <t>Համայնքի վարչական տարածքում անշարժ գույքի հասցեի տրամադրման համար</t>
  </si>
  <si>
    <t xml:space="preserve">Համայնքի տարածքում պետական իշխանության մարմինների սպասարկման գրասենյակների գործառույթներից բխող՝ համայնքի կողմից տրամադրվող ծառայությունների դիմաց  </t>
  </si>
  <si>
    <t>13521</t>
  </si>
  <si>
    <t>13522</t>
  </si>
  <si>
    <t>1352</t>
  </si>
  <si>
    <t>1353</t>
  </si>
  <si>
    <r>
      <rPr>
        <b/>
        <sz val="10"/>
        <rFont val="GHEA Grapalat"/>
        <family val="3"/>
      </rPr>
      <t>Տեղական վճարներ</t>
    </r>
    <r>
      <rPr>
        <sz val="10"/>
        <rFont val="GHEA Grapalat"/>
        <family val="3"/>
      </rPr>
      <t xml:space="preserve">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 + տող 13521 + տող 13522)
այդ թվում`</t>
    </r>
  </si>
  <si>
    <r>
      <t>ավագանու 2021 թվականի</t>
    </r>
    <r>
      <rPr>
        <b/>
        <sz val="12"/>
        <color indexed="8"/>
        <rFont val="GHEA Grapalat"/>
        <family val="3"/>
      </rPr>
      <t xml:space="preserve"> դեկտեմբերի</t>
    </r>
    <r>
      <rPr>
        <sz val="12"/>
        <color indexed="8"/>
        <rFont val="GHEA Grapalat"/>
        <family val="3"/>
      </rPr>
      <t xml:space="preserve">   30</t>
    </r>
    <r>
      <rPr>
        <b/>
        <sz val="12"/>
        <color indexed="8"/>
        <rFont val="GHEA Grapalat"/>
        <family val="3"/>
      </rPr>
      <t>-ի  N</t>
    </r>
    <r>
      <rPr>
        <sz val="12"/>
        <color indexed="8"/>
        <rFont val="GHEA Grapalat"/>
        <family val="3"/>
      </rPr>
      <t xml:space="preserve"> 94-Ն </t>
    </r>
    <r>
      <rPr>
        <b/>
        <sz val="12"/>
        <color indexed="8"/>
        <rFont val="GHEA Grapalat"/>
        <family val="3"/>
      </rPr>
      <t>որոշմամբ</t>
    </r>
  </si>
  <si>
    <r>
      <rPr>
        <b/>
        <sz val="14"/>
        <color indexed="8"/>
        <rFont val="GHEA Grapalat"/>
        <family val="3"/>
      </rPr>
      <t>ՀՀ ՇԻՐԱԿԻ</t>
    </r>
    <r>
      <rPr>
        <sz val="14"/>
        <color indexed="8"/>
        <rFont val="GHEA Grapalat"/>
        <family val="3"/>
      </rPr>
      <t> </t>
    </r>
    <r>
      <rPr>
        <b/>
        <sz val="14"/>
        <color indexed="8"/>
        <rFont val="GHEA Grapalat"/>
        <family val="3"/>
      </rPr>
      <t xml:space="preserve">ՄԱՐԶԻ 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</si>
</sst>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000"/>
    <numFmt numFmtId="190" formatCode="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i/>
      <sz val="10"/>
      <name val="Arial Armenian"/>
      <family val="2"/>
    </font>
    <font>
      <sz val="8"/>
      <name val="Arial Armenian"/>
      <family val="2"/>
    </font>
    <font>
      <b/>
      <sz val="14"/>
      <color indexed="8"/>
      <name val="GHEA Grapalat"/>
      <family val="3"/>
    </font>
    <font>
      <sz val="9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sz val="12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sz val="10"/>
      <name val="Arial"/>
      <family val="2"/>
    </font>
    <font>
      <b/>
      <i/>
      <sz val="12"/>
      <name val="Arial Armenian"/>
      <family val="2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b/>
      <sz val="10"/>
      <name val="GHEA Grapalat"/>
      <family val="3"/>
    </font>
    <font>
      <b/>
      <sz val="11"/>
      <name val="Arial Armenian"/>
      <family val="2"/>
    </font>
    <font>
      <b/>
      <sz val="9"/>
      <name val="Arial Armenian"/>
      <family val="2"/>
    </font>
    <font>
      <b/>
      <sz val="10"/>
      <name val="Arial"/>
      <family val="2"/>
    </font>
    <font>
      <i/>
      <sz val="9"/>
      <name val="Arial Armenian"/>
      <family val="2"/>
    </font>
    <font>
      <b/>
      <i/>
      <sz val="11"/>
      <name val="Arial Armenian"/>
      <family val="2"/>
    </font>
    <font>
      <sz val="9"/>
      <name val="Arial"/>
      <family val="2"/>
    </font>
    <font>
      <b/>
      <sz val="12"/>
      <name val="Arial"/>
      <family val="2"/>
    </font>
    <font>
      <sz val="14"/>
      <color indexed="8"/>
      <name val="GHEA Grapalat"/>
      <family val="3"/>
    </font>
    <font>
      <sz val="14"/>
      <name val="GHEA Grapalat"/>
      <family val="3"/>
    </font>
    <font>
      <b/>
      <sz val="10.5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0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10"/>
      <color indexed="10"/>
      <name val="Arial Armenian"/>
      <family val="2"/>
    </font>
    <font>
      <sz val="7.5"/>
      <color indexed="8"/>
      <name val="GHEA Grapalat"/>
      <family val="3"/>
    </font>
    <font>
      <b/>
      <sz val="16"/>
      <color indexed="8"/>
      <name val="GHEA Grapalat"/>
      <family val="3"/>
    </font>
    <font>
      <b/>
      <u val="single"/>
      <sz val="12"/>
      <color indexed="8"/>
      <name val="GHEA Grapalat"/>
      <family val="3"/>
    </font>
    <font>
      <b/>
      <u val="single"/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4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9"/>
      <color theme="1"/>
      <name val="GHEA Grapalat"/>
      <family val="3"/>
    </font>
    <font>
      <sz val="10"/>
      <color rgb="FFFF0000"/>
      <name val="Arial Armenian"/>
      <family val="2"/>
    </font>
    <font>
      <b/>
      <sz val="14"/>
      <color theme="1"/>
      <name val="GHEA Grapalat"/>
      <family val="3"/>
    </font>
    <font>
      <sz val="7.5"/>
      <color theme="1"/>
      <name val="GHEA Grapalat"/>
      <family val="3"/>
    </font>
    <font>
      <b/>
      <sz val="16"/>
      <color theme="1"/>
      <name val="GHEA Grapalat"/>
      <family val="3"/>
    </font>
    <font>
      <b/>
      <u val="single"/>
      <sz val="12"/>
      <color theme="1"/>
      <name val="GHEA Grapalat"/>
      <family val="3"/>
    </font>
    <font>
      <b/>
      <u val="single"/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34" fillId="0" borderId="1" applyNumberFormat="0" applyFill="0" applyProtection="0">
      <alignment horizontal="left" vertical="center" wrapText="1"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2" applyNumberFormat="0" applyAlignment="0" applyProtection="0"/>
    <xf numFmtId="0" fontId="60" fillId="27" borderId="3" applyNumberFormat="0" applyAlignment="0" applyProtection="0"/>
    <xf numFmtId="0" fontId="61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28" borderId="8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1" fillId="0" borderId="10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88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188" fontId="12" fillId="0" borderId="2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center" vertical="center" wrapText="1" readingOrder="1"/>
    </xf>
    <xf numFmtId="188" fontId="12" fillId="0" borderId="25" xfId="0" applyNumberFormat="1" applyFont="1" applyFill="1" applyBorder="1" applyAlignment="1">
      <alignment horizontal="center" vertical="center"/>
    </xf>
    <xf numFmtId="188" fontId="12" fillId="0" borderId="2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188" fontId="12" fillId="0" borderId="2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188" fontId="12" fillId="0" borderId="32" xfId="0" applyNumberFormat="1" applyFont="1" applyFill="1" applyBorder="1" applyAlignment="1">
      <alignment horizontal="center" vertical="center"/>
    </xf>
    <xf numFmtId="188" fontId="12" fillId="0" borderId="33" xfId="0" applyNumberFormat="1" applyFont="1" applyFill="1" applyBorder="1" applyAlignment="1">
      <alignment horizontal="center" vertical="center"/>
    </xf>
    <xf numFmtId="188" fontId="12" fillId="0" borderId="34" xfId="0" applyNumberFormat="1" applyFont="1" applyFill="1" applyBorder="1" applyAlignment="1">
      <alignment horizontal="center" vertical="center"/>
    </xf>
    <xf numFmtId="188" fontId="12" fillId="0" borderId="35" xfId="0" applyNumberFormat="1" applyFont="1" applyFill="1" applyBorder="1" applyAlignment="1">
      <alignment horizontal="center" vertical="center"/>
    </xf>
    <xf numFmtId="188" fontId="12" fillId="0" borderId="18" xfId="0" applyNumberFormat="1" applyFont="1" applyFill="1" applyBorder="1" applyAlignment="1">
      <alignment horizontal="center" vertical="center"/>
    </xf>
    <xf numFmtId="188" fontId="12" fillId="0" borderId="13" xfId="0" applyNumberFormat="1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horizontal="center" vertical="center" wrapText="1" readingOrder="1"/>
    </xf>
    <xf numFmtId="49" fontId="6" fillId="0" borderId="32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 wrapText="1" readingOrder="1"/>
    </xf>
    <xf numFmtId="0" fontId="6" fillId="0" borderId="3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 vertical="top" wrapText="1"/>
    </xf>
    <xf numFmtId="189" fontId="6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9" fontId="15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Continuous" vertical="center" wrapText="1"/>
    </xf>
    <xf numFmtId="0" fontId="2" fillId="0" borderId="39" xfId="0" applyFont="1" applyFill="1" applyBorder="1" applyAlignment="1">
      <alignment horizontal="centerContinuous" vertical="center" wrapText="1"/>
    </xf>
    <xf numFmtId="0" fontId="1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1" fillId="0" borderId="0" xfId="0" applyFont="1" applyAlignment="1">
      <alignment/>
    </xf>
    <xf numFmtId="0" fontId="21" fillId="0" borderId="0" xfId="0" applyFont="1" applyFill="1" applyAlignment="1">
      <alignment horizontal="center" wrapText="1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22" fillId="0" borderId="13" xfId="0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center"/>
    </xf>
    <xf numFmtId="188" fontId="17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188" fontId="24" fillId="0" borderId="13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vertical="top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vertical="center" wrapText="1"/>
    </xf>
    <xf numFmtId="49" fontId="20" fillId="0" borderId="13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188" fontId="2" fillId="0" borderId="0" xfId="0" applyNumberFormat="1" applyFont="1" applyAlignment="1">
      <alignment horizontal="center" vertical="center"/>
    </xf>
    <xf numFmtId="0" fontId="15" fillId="0" borderId="13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horizontal="left" vertical="top" wrapText="1"/>
    </xf>
    <xf numFmtId="188" fontId="2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vertical="top" wrapText="1"/>
    </xf>
    <xf numFmtId="49" fontId="25" fillId="0" borderId="13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top" wrapText="1"/>
    </xf>
    <xf numFmtId="49" fontId="15" fillId="0" borderId="13" xfId="0" applyNumberFormat="1" applyFont="1" applyFill="1" applyBorder="1" applyAlignment="1">
      <alignment wrapText="1"/>
    </xf>
    <xf numFmtId="0" fontId="23" fillId="0" borderId="13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wrapText="1"/>
    </xf>
    <xf numFmtId="188" fontId="13" fillId="0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14" fillId="0" borderId="12" xfId="0" applyFont="1" applyFill="1" applyBorder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Continuous" wrapText="1"/>
    </xf>
    <xf numFmtId="0" fontId="2" fillId="0" borderId="42" xfId="0" applyFont="1" applyFill="1" applyBorder="1" applyAlignment="1">
      <alignment horizontal="centerContinuous" wrapText="1"/>
    </xf>
    <xf numFmtId="0" fontId="2" fillId="0" borderId="4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/>
    </xf>
    <xf numFmtId="0" fontId="4" fillId="0" borderId="45" xfId="0" applyFont="1" applyFill="1" applyBorder="1" applyAlignment="1">
      <alignment horizont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188" fontId="15" fillId="0" borderId="13" xfId="0" applyNumberFormat="1" applyFont="1" applyFill="1" applyBorder="1" applyAlignment="1">
      <alignment horizontal="right" wrapText="1"/>
    </xf>
    <xf numFmtId="195" fontId="15" fillId="0" borderId="13" xfId="0" applyNumberFormat="1" applyFont="1" applyFill="1" applyBorder="1" applyAlignment="1">
      <alignment horizontal="center" vertical="center" wrapText="1"/>
    </xf>
    <xf numFmtId="188" fontId="15" fillId="0" borderId="13" xfId="0" applyNumberFormat="1" applyFont="1" applyFill="1" applyBorder="1" applyAlignment="1">
      <alignment wrapText="1"/>
    </xf>
    <xf numFmtId="195" fontId="15" fillId="0" borderId="13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2" fillId="0" borderId="27" xfId="0" applyNumberFormat="1" applyFont="1" applyFill="1" applyBorder="1" applyAlignment="1">
      <alignment horizontal="center" vertical="center" wrapText="1" readingOrder="1"/>
    </xf>
    <xf numFmtId="0" fontId="23" fillId="0" borderId="28" xfId="0" applyNumberFormat="1" applyFont="1" applyFill="1" applyBorder="1" applyAlignment="1">
      <alignment horizontal="center" vertical="center" wrapText="1" readingOrder="1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/>
    </xf>
    <xf numFmtId="188" fontId="3" fillId="0" borderId="28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188" fontId="3" fillId="0" borderId="27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 wrapText="1" readingOrder="1"/>
    </xf>
    <xf numFmtId="49" fontId="12" fillId="0" borderId="46" xfId="0" applyNumberFormat="1" applyFont="1" applyFill="1" applyBorder="1" applyAlignment="1">
      <alignment horizontal="center" vertical="center" wrapText="1"/>
    </xf>
    <xf numFmtId="0" fontId="12" fillId="0" borderId="46" xfId="0" applyNumberFormat="1" applyFont="1" applyFill="1" applyBorder="1" applyAlignment="1">
      <alignment horizontal="center" vertical="center" wrapText="1"/>
    </xf>
    <xf numFmtId="0" fontId="12" fillId="0" borderId="47" xfId="0" applyNumberFormat="1" applyFont="1" applyFill="1" applyBorder="1" applyAlignment="1">
      <alignment horizontal="center" vertical="center" wrapText="1"/>
    </xf>
    <xf numFmtId="188" fontId="28" fillId="0" borderId="14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 wrapText="1" readingOrder="1"/>
    </xf>
    <xf numFmtId="188" fontId="3" fillId="0" borderId="13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95" fontId="17" fillId="0" borderId="0" xfId="0" applyNumberFormat="1" applyFont="1" applyAlignment="1">
      <alignment horizontal="center" vertical="center"/>
    </xf>
    <xf numFmtId="195" fontId="17" fillId="0" borderId="13" xfId="0" applyNumberFormat="1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195" fontId="3" fillId="0" borderId="13" xfId="0" applyNumberFormat="1" applyFont="1" applyBorder="1" applyAlignment="1">
      <alignment horizontal="center" vertical="center"/>
    </xf>
    <xf numFmtId="195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95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188" fontId="2" fillId="33" borderId="13" xfId="0" applyNumberFormat="1" applyFont="1" applyFill="1" applyBorder="1" applyAlignment="1">
      <alignment horizontal="center" vertical="center"/>
    </xf>
    <xf numFmtId="0" fontId="15" fillId="33" borderId="31" xfId="0" applyNumberFormat="1" applyFont="1" applyFill="1" applyBorder="1" applyAlignment="1">
      <alignment horizontal="right" vertical="center" wrapText="1" readingOrder="1"/>
    </xf>
    <xf numFmtId="188" fontId="2" fillId="33" borderId="28" xfId="0" applyNumberFormat="1" applyFont="1" applyFill="1" applyBorder="1" applyAlignment="1">
      <alignment horizontal="center" vertical="center"/>
    </xf>
    <xf numFmtId="188" fontId="2" fillId="33" borderId="48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188" fontId="12" fillId="0" borderId="49" xfId="0" applyNumberFormat="1" applyFont="1" applyFill="1" applyBorder="1" applyAlignment="1">
      <alignment horizontal="center" vertical="center"/>
    </xf>
    <xf numFmtId="188" fontId="12" fillId="0" borderId="50" xfId="0" applyNumberFormat="1" applyFont="1" applyFill="1" applyBorder="1" applyAlignment="1">
      <alignment horizontal="center" vertical="center"/>
    </xf>
    <xf numFmtId="188" fontId="12" fillId="0" borderId="51" xfId="0" applyNumberFormat="1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center" vertical="center"/>
    </xf>
    <xf numFmtId="0" fontId="15" fillId="0" borderId="48" xfId="0" applyNumberFormat="1" applyFont="1" applyFill="1" applyBorder="1" applyAlignment="1">
      <alignment horizontal="right" vertical="center" wrapText="1" readingOrder="1"/>
    </xf>
    <xf numFmtId="188" fontId="2" fillId="0" borderId="49" xfId="0" applyNumberFormat="1" applyFont="1" applyFill="1" applyBorder="1" applyAlignment="1">
      <alignment horizontal="center" vertical="center"/>
    </xf>
    <xf numFmtId="0" fontId="15" fillId="0" borderId="52" xfId="0" applyNumberFormat="1" applyFont="1" applyFill="1" applyBorder="1" applyAlignment="1">
      <alignment horizontal="right" vertical="center" wrapText="1" readingOrder="1"/>
    </xf>
    <xf numFmtId="188" fontId="2" fillId="33" borderId="50" xfId="0" applyNumberFormat="1" applyFont="1" applyFill="1" applyBorder="1" applyAlignment="1">
      <alignment horizontal="center" vertical="center"/>
    </xf>
    <xf numFmtId="0" fontId="15" fillId="0" borderId="31" xfId="0" applyNumberFormat="1" applyFont="1" applyFill="1" applyBorder="1" applyAlignment="1">
      <alignment horizontal="right" vertical="center" wrapText="1" readingOrder="1"/>
    </xf>
    <xf numFmtId="188" fontId="2" fillId="0" borderId="48" xfId="0" applyNumberFormat="1" applyFont="1" applyFill="1" applyBorder="1" applyAlignment="1">
      <alignment horizontal="center" vertical="center"/>
    </xf>
    <xf numFmtId="188" fontId="12" fillId="0" borderId="53" xfId="0" applyNumberFormat="1" applyFont="1" applyFill="1" applyBorder="1" applyAlignment="1">
      <alignment horizontal="center" vertical="center"/>
    </xf>
    <xf numFmtId="188" fontId="12" fillId="0" borderId="54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right" vertical="center" wrapText="1" readingOrder="1"/>
    </xf>
    <xf numFmtId="188" fontId="12" fillId="0" borderId="55" xfId="0" applyNumberFormat="1" applyFont="1" applyFill="1" applyBorder="1" applyAlignment="1">
      <alignment horizontal="center" vertical="center"/>
    </xf>
    <xf numFmtId="188" fontId="12" fillId="0" borderId="56" xfId="0" applyNumberFormat="1" applyFont="1" applyFill="1" applyBorder="1" applyAlignment="1">
      <alignment horizontal="center" vertical="center"/>
    </xf>
    <xf numFmtId="188" fontId="12" fillId="0" borderId="30" xfId="0" applyNumberFormat="1" applyFont="1" applyFill="1" applyBorder="1" applyAlignment="1">
      <alignment horizontal="center" vertical="center"/>
    </xf>
    <xf numFmtId="188" fontId="12" fillId="0" borderId="57" xfId="0" applyNumberFormat="1" applyFont="1" applyFill="1" applyBorder="1" applyAlignment="1">
      <alignment horizontal="center" vertical="center"/>
    </xf>
    <xf numFmtId="188" fontId="2" fillId="33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34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3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49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188" fontId="21" fillId="0" borderId="5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1" fillId="0" borderId="58" xfId="0" applyFont="1" applyFill="1" applyBorder="1" applyAlignment="1" quotePrefix="1">
      <alignment horizontal="center" vertical="center"/>
    </xf>
    <xf numFmtId="49" fontId="32" fillId="0" borderId="59" xfId="0" applyNumberFormat="1" applyFont="1" applyFill="1" applyBorder="1" applyAlignment="1">
      <alignment horizontal="left" vertical="top" wrapText="1"/>
    </xf>
    <xf numFmtId="0" fontId="11" fillId="0" borderId="60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 quotePrefix="1">
      <alignment horizontal="center" vertical="center"/>
    </xf>
    <xf numFmtId="0" fontId="21" fillId="0" borderId="61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/>
    </xf>
    <xf numFmtId="188" fontId="21" fillId="0" borderId="5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58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188" fontId="21" fillId="0" borderId="58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quotePrefix="1">
      <alignment horizontal="center" vertical="center"/>
    </xf>
    <xf numFmtId="0" fontId="11" fillId="0" borderId="13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/>
    </xf>
    <xf numFmtId="188" fontId="11" fillId="0" borderId="13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wrapText="1"/>
    </xf>
    <xf numFmtId="0" fontId="11" fillId="0" borderId="13" xfId="0" applyNumberFormat="1" applyFont="1" applyFill="1" applyBorder="1" applyAlignment="1" quotePrefix="1">
      <alignment horizontal="center" vertical="center"/>
    </xf>
    <xf numFmtId="0" fontId="11" fillId="0" borderId="58" xfId="0" applyNumberFormat="1" applyFont="1" applyFill="1" applyBorder="1" applyAlignment="1" quotePrefix="1">
      <alignment horizontal="center" vertical="center"/>
    </xf>
    <xf numFmtId="188" fontId="11" fillId="0" borderId="58" xfId="0" applyNumberFormat="1" applyFont="1" applyFill="1" applyBorder="1" applyAlignment="1">
      <alignment horizontal="center" vertical="center"/>
    </xf>
    <xf numFmtId="0" fontId="21" fillId="0" borderId="58" xfId="0" applyNumberFormat="1" applyFont="1" applyFill="1" applyBorder="1" applyAlignment="1" quotePrefix="1">
      <alignment horizontal="center" vertical="center"/>
    </xf>
    <xf numFmtId="49" fontId="21" fillId="0" borderId="58" xfId="0" applyNumberFormat="1" applyFont="1" applyFill="1" applyBorder="1" applyAlignment="1">
      <alignment horizontal="center" vertical="center"/>
    </xf>
    <xf numFmtId="0" fontId="21" fillId="0" borderId="58" xfId="0" applyNumberFormat="1" applyFont="1" applyFill="1" applyBorder="1" applyAlignment="1">
      <alignment vertical="center" wrapText="1"/>
    </xf>
    <xf numFmtId="49" fontId="11" fillId="0" borderId="58" xfId="0" applyNumberFormat="1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vertical="center" wrapText="1"/>
    </xf>
    <xf numFmtId="0" fontId="11" fillId="0" borderId="58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vertical="center" wrapText="1"/>
    </xf>
    <xf numFmtId="0" fontId="11" fillId="0" borderId="58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 quotePrefix="1">
      <alignment horizontal="center" vertical="center"/>
    </xf>
    <xf numFmtId="0" fontId="21" fillId="33" borderId="58" xfId="0" applyFont="1" applyFill="1" applyBorder="1" applyAlignment="1">
      <alignment vertical="center" wrapText="1"/>
    </xf>
    <xf numFmtId="188" fontId="21" fillId="0" borderId="13" xfId="0" applyNumberFormat="1" applyFont="1" applyFill="1" applyBorder="1" applyAlignment="1">
      <alignment horizontal="center" vertical="center" wrapText="1"/>
    </xf>
    <xf numFmtId="188" fontId="21" fillId="0" borderId="13" xfId="0" applyNumberFormat="1" applyFont="1" applyFill="1" applyBorder="1" applyAlignment="1">
      <alignment horizontal="center" vertical="center"/>
    </xf>
    <xf numFmtId="188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58" xfId="0" applyNumberFormat="1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vertical="center" wrapText="1"/>
    </xf>
    <xf numFmtId="188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vertical="top" wrapText="1"/>
    </xf>
    <xf numFmtId="0" fontId="32" fillId="0" borderId="58" xfId="0" applyFont="1" applyFill="1" applyBorder="1" applyAlignment="1">
      <alignment vertical="center" wrapText="1"/>
    </xf>
    <xf numFmtId="0" fontId="11" fillId="34" borderId="0" xfId="0" applyFont="1" applyFill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 wrapText="1"/>
    </xf>
    <xf numFmtId="1" fontId="21" fillId="0" borderId="58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195" fontId="21" fillId="0" borderId="0" xfId="0" applyNumberFormat="1" applyFont="1" applyFill="1" applyBorder="1" applyAlignment="1">
      <alignment wrapText="1"/>
    </xf>
    <xf numFmtId="195" fontId="11" fillId="34" borderId="0" xfId="0" applyNumberFormat="1" applyFont="1" applyFill="1" applyAlignment="1">
      <alignment vertical="center"/>
    </xf>
    <xf numFmtId="195" fontId="11" fillId="0" borderId="0" xfId="0" applyNumberFormat="1" applyFont="1" applyAlignment="1">
      <alignment vertical="center"/>
    </xf>
    <xf numFmtId="0" fontId="21" fillId="0" borderId="13" xfId="0" applyFont="1" applyFill="1" applyBorder="1" applyAlignment="1" quotePrefix="1">
      <alignment horizontal="center" vertical="center"/>
    </xf>
    <xf numFmtId="0" fontId="32" fillId="0" borderId="13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left" vertical="center" wrapText="1" indent="1"/>
    </xf>
    <xf numFmtId="0" fontId="11" fillId="33" borderId="13" xfId="0" applyNumberFormat="1" applyFont="1" applyFill="1" applyBorder="1" applyAlignment="1">
      <alignment vertical="center" wrapText="1"/>
    </xf>
    <xf numFmtId="0" fontId="21" fillId="0" borderId="60" xfId="0" applyFont="1" applyFill="1" applyBorder="1" applyAlignment="1">
      <alignment vertical="center" wrapText="1"/>
    </xf>
    <xf numFmtId="49" fontId="11" fillId="0" borderId="6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left" vertical="center" wrapText="1"/>
    </xf>
    <xf numFmtId="49" fontId="11" fillId="0" borderId="58" xfId="0" applyNumberFormat="1" applyFont="1" applyFill="1" applyBorder="1" applyAlignment="1" quotePrefix="1">
      <alignment vertical="center"/>
    </xf>
    <xf numFmtId="0" fontId="11" fillId="0" borderId="1" xfId="33" applyFont="1" applyFill="1" applyBorder="1" applyAlignment="1">
      <alignment horizontal="left" vertical="center" wrapText="1"/>
    </xf>
    <xf numFmtId="188" fontId="11" fillId="0" borderId="13" xfId="44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88" fontId="21" fillId="0" borderId="0" xfId="0" applyNumberFormat="1" applyFont="1" applyFill="1" applyBorder="1" applyAlignment="1">
      <alignment horizontal="center" vertical="center" wrapText="1"/>
    </xf>
    <xf numFmtId="188" fontId="11" fillId="0" borderId="0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vertical="center" wrapText="1"/>
    </xf>
    <xf numFmtId="0" fontId="79" fillId="0" borderId="13" xfId="0" applyNumberFormat="1" applyFont="1" applyFill="1" applyBorder="1" applyAlignment="1">
      <alignment vertical="center" wrapText="1"/>
    </xf>
    <xf numFmtId="0" fontId="75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wrapText="1"/>
    </xf>
    <xf numFmtId="0" fontId="21" fillId="0" borderId="44" xfId="0" applyFont="1" applyFill="1" applyBorder="1" applyAlignment="1">
      <alignment horizontal="center" wrapText="1"/>
    </xf>
    <xf numFmtId="0" fontId="21" fillId="0" borderId="64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3" fillId="0" borderId="0" xfId="0" applyFont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90" fontId="13" fillId="0" borderId="38" xfId="0" applyNumberFormat="1" applyFont="1" applyFill="1" applyBorder="1" applyAlignment="1">
      <alignment horizontal="center" vertical="center" wrapText="1"/>
    </xf>
    <xf numFmtId="190" fontId="13" fillId="0" borderId="17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 readingOrder="1"/>
    </xf>
    <xf numFmtId="0" fontId="4" fillId="0" borderId="17" xfId="0" applyNumberFormat="1" applyFont="1" applyFill="1" applyBorder="1" applyAlignment="1">
      <alignment horizontal="center" vertical="center" wrapText="1" readingOrder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w\Documents\Downloads\Hovtash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Ekamutner"/>
      <sheetName val="Gorcarnakan caxs"/>
      <sheetName val="Tntesagitakan "/>
      <sheetName val="Dificit"/>
      <sheetName val="Dificiti caxs"/>
    </sheetNames>
    <sheetDataSet>
      <sheetData sheetId="1">
        <row r="12">
          <cell r="E12">
            <v>5946.2</v>
          </cell>
          <cell r="F12">
            <v>0</v>
          </cell>
        </row>
        <row r="97">
          <cell r="F97">
            <v>0</v>
          </cell>
        </row>
      </sheetData>
      <sheetData sheetId="2">
        <row r="12">
          <cell r="F12">
            <v>5946.2</v>
          </cell>
          <cell r="G12">
            <v>5946.2</v>
          </cell>
          <cell r="H12">
            <v>0</v>
          </cell>
        </row>
        <row r="310">
          <cell r="F310">
            <v>673.2</v>
          </cell>
          <cell r="G310">
            <v>673.2</v>
          </cell>
          <cell r="H310">
            <v>0</v>
          </cell>
        </row>
      </sheetData>
      <sheetData sheetId="3">
        <row r="12">
          <cell r="D12">
            <v>5946.2</v>
          </cell>
          <cell r="E12">
            <v>5946.2</v>
          </cell>
          <cell r="F12">
            <v>0</v>
          </cell>
        </row>
        <row r="171">
          <cell r="D171">
            <v>673.2</v>
          </cell>
          <cell r="E171">
            <v>673.2</v>
          </cell>
          <cell r="F171">
            <v>0</v>
          </cell>
        </row>
      </sheetData>
      <sheetData sheetId="5">
        <row r="12">
          <cell r="D12">
            <v>0</v>
          </cell>
          <cell r="E12">
            <v>0</v>
          </cell>
          <cell r="F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6384" width="9.140625" style="10" customWidth="1"/>
  </cols>
  <sheetData>
    <row r="2" spans="1:9" ht="20.25">
      <c r="A2" s="338" t="s">
        <v>762</v>
      </c>
      <c r="B2" s="285"/>
      <c r="C2" s="285"/>
      <c r="D2" s="285"/>
      <c r="E2" s="285"/>
      <c r="F2" s="285"/>
      <c r="G2" s="285"/>
      <c r="H2" s="285"/>
      <c r="I2" s="285"/>
    </row>
    <row r="3" spans="1:5" ht="16.5">
      <c r="A3" s="288" t="s">
        <v>41</v>
      </c>
      <c r="B3" s="288"/>
      <c r="C3" s="288"/>
      <c r="D3" s="288"/>
      <c r="E3" s="288"/>
    </row>
    <row r="4" spans="1:9" ht="20.25">
      <c r="A4" s="286" t="s">
        <v>645</v>
      </c>
      <c r="B4" s="286"/>
      <c r="C4" s="286"/>
      <c r="D4" s="286"/>
      <c r="E4" s="286"/>
      <c r="F4" s="286"/>
      <c r="G4" s="286"/>
      <c r="H4" s="286"/>
      <c r="I4" s="286"/>
    </row>
    <row r="5" spans="1:6" ht="16.5">
      <c r="A5" s="287" t="s">
        <v>42</v>
      </c>
      <c r="B5" s="289"/>
      <c r="C5" s="289"/>
      <c r="D5" s="289"/>
      <c r="E5" s="289"/>
      <c r="F5" s="289"/>
    </row>
    <row r="6" ht="16.5">
      <c r="A6" s="11"/>
    </row>
    <row r="7" spans="1:9" ht="22.5">
      <c r="A7" s="290" t="s">
        <v>750</v>
      </c>
      <c r="B7" s="290"/>
      <c r="C7" s="290"/>
      <c r="D7" s="290"/>
      <c r="E7" s="290"/>
      <c r="F7" s="290"/>
      <c r="G7" s="290"/>
      <c r="H7" s="290"/>
      <c r="I7" s="290"/>
    </row>
    <row r="8" spans="1:8" ht="20.25">
      <c r="A8" s="12"/>
      <c r="B8" s="12"/>
      <c r="C8" s="12"/>
      <c r="D8" s="12"/>
      <c r="E8" s="12"/>
      <c r="F8" s="12"/>
      <c r="G8" s="12"/>
      <c r="H8" s="12"/>
    </row>
    <row r="9" spans="1:9" ht="20.25">
      <c r="A9" s="286" t="s">
        <v>646</v>
      </c>
      <c r="B9" s="286"/>
      <c r="C9" s="286"/>
      <c r="D9" s="286"/>
      <c r="E9" s="286"/>
      <c r="F9" s="286"/>
      <c r="G9" s="286"/>
      <c r="H9" s="286"/>
      <c r="I9" s="286"/>
    </row>
    <row r="10" spans="1:9" ht="16.5">
      <c r="A10" s="287" t="s">
        <v>43</v>
      </c>
      <c r="B10" s="287"/>
      <c r="C10" s="287"/>
      <c r="D10" s="287"/>
      <c r="E10" s="287"/>
      <c r="F10" s="287"/>
      <c r="G10" s="287"/>
      <c r="H10" s="287"/>
      <c r="I10" s="287"/>
    </row>
    <row r="12" spans="1:10" ht="17.25">
      <c r="A12" s="291" t="s">
        <v>761</v>
      </c>
      <c r="B12" s="291"/>
      <c r="C12" s="291"/>
      <c r="D12" s="291"/>
      <c r="E12" s="291"/>
      <c r="F12" s="291"/>
      <c r="G12" s="291"/>
      <c r="H12" s="291"/>
      <c r="I12" s="291"/>
      <c r="J12" s="13"/>
    </row>
    <row r="13" spans="1:7" ht="16.5">
      <c r="A13" s="287" t="s">
        <v>44</v>
      </c>
      <c r="B13" s="287"/>
      <c r="C13" s="287"/>
      <c r="D13" s="287"/>
      <c r="E13" s="287"/>
      <c r="F13" s="287"/>
      <c r="G13" s="287"/>
    </row>
    <row r="14" spans="1:7" ht="16.5">
      <c r="A14" s="168"/>
      <c r="B14" s="168"/>
      <c r="C14" s="168"/>
      <c r="D14" s="168"/>
      <c r="E14" s="168"/>
      <c r="F14" s="168"/>
      <c r="G14" s="168"/>
    </row>
    <row r="15" spans="1:7" ht="16.5">
      <c r="A15" s="168"/>
      <c r="B15" s="168"/>
      <c r="C15" s="168"/>
      <c r="D15" s="168"/>
      <c r="E15" s="168"/>
      <c r="F15" s="168"/>
      <c r="G15" s="168"/>
    </row>
    <row r="17" spans="1:9" ht="20.25">
      <c r="A17" s="286" t="s">
        <v>751</v>
      </c>
      <c r="B17" s="286"/>
      <c r="C17" s="286"/>
      <c r="D17" s="286"/>
      <c r="E17" s="286"/>
      <c r="F17" s="286"/>
      <c r="G17" s="286"/>
      <c r="H17" s="286"/>
      <c r="I17" s="286"/>
    </row>
    <row r="18" spans="1:9" ht="16.5">
      <c r="A18" s="287" t="s">
        <v>45</v>
      </c>
      <c r="B18" s="287"/>
      <c r="C18" s="287"/>
      <c r="D18" s="287"/>
      <c r="E18" s="287"/>
      <c r="F18" s="287"/>
      <c r="G18" s="287"/>
      <c r="H18" s="287"/>
      <c r="I18" s="287"/>
    </row>
  </sheetData>
  <sheetProtection/>
  <mergeCells count="11">
    <mergeCell ref="A12:I12"/>
    <mergeCell ref="A2:I2"/>
    <mergeCell ref="A17:I17"/>
    <mergeCell ref="A18:I18"/>
    <mergeCell ref="A3:E3"/>
    <mergeCell ref="A5:F5"/>
    <mergeCell ref="A10:I10"/>
    <mergeCell ref="A13:G13"/>
    <mergeCell ref="A4:I4"/>
    <mergeCell ref="A7:I7"/>
    <mergeCell ref="A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3"/>
  <sheetViews>
    <sheetView zoomScalePageLayoutView="0" workbookViewId="0" topLeftCell="A103">
      <selection activeCell="B106" sqref="B106"/>
    </sheetView>
  </sheetViews>
  <sheetFormatPr defaultColWidth="9.140625" defaultRowHeight="15"/>
  <cols>
    <col min="1" max="1" width="6.140625" style="216" customWidth="1"/>
    <col min="2" max="2" width="42.421875" style="276" customWidth="1"/>
    <col min="3" max="3" width="7.140625" style="216" customWidth="1"/>
    <col min="4" max="4" width="11.28125" style="208" customWidth="1"/>
    <col min="5" max="5" width="11.57421875" style="257" customWidth="1"/>
    <col min="6" max="6" width="9.00390625" style="257" customWidth="1"/>
    <col min="7" max="7" width="10.8515625" style="208" customWidth="1"/>
    <col min="8" max="8" width="10.421875" style="257" customWidth="1"/>
    <col min="9" max="9" width="11.28125" style="257" customWidth="1"/>
    <col min="10" max="10" width="11.140625" style="208" customWidth="1"/>
    <col min="11" max="11" width="14.140625" style="257" customWidth="1"/>
    <col min="12" max="12" width="14.140625" style="208" customWidth="1"/>
    <col min="13" max="13" width="9.57421875" style="209" bestFit="1" customWidth="1"/>
    <col min="14" max="16384" width="9.140625" style="209" customWidth="1"/>
  </cols>
  <sheetData>
    <row r="1" spans="1:6" s="204" customFormat="1" ht="28.5" customHeight="1">
      <c r="A1" s="304" t="s">
        <v>685</v>
      </c>
      <c r="B1" s="304"/>
      <c r="C1" s="304"/>
      <c r="D1" s="304"/>
      <c r="E1" s="304"/>
      <c r="F1" s="304"/>
    </row>
    <row r="2" spans="1:9" s="204" customFormat="1" ht="24.75" customHeight="1">
      <c r="A2" s="205" t="s">
        <v>686</v>
      </c>
      <c r="B2" s="205"/>
      <c r="C2" s="205"/>
      <c r="D2" s="205"/>
      <c r="E2" s="205"/>
      <c r="F2" s="205"/>
      <c r="G2" s="205"/>
      <c r="H2" s="205"/>
      <c r="I2" s="205"/>
    </row>
    <row r="3" spans="5:10" s="204" customFormat="1" ht="14.25" thickBot="1">
      <c r="E3" s="305" t="s">
        <v>687</v>
      </c>
      <c r="F3" s="305"/>
      <c r="I3" s="305"/>
      <c r="J3" s="305"/>
    </row>
    <row r="4" spans="1:11" ht="13.5" customHeight="1" thickBot="1">
      <c r="A4" s="292" t="s">
        <v>688</v>
      </c>
      <c r="B4" s="292" t="s">
        <v>689</v>
      </c>
      <c r="C4" s="292" t="s">
        <v>690</v>
      </c>
      <c r="D4" s="295" t="s">
        <v>691</v>
      </c>
      <c r="E4" s="296"/>
      <c r="F4" s="297"/>
      <c r="G4" s="298"/>
      <c r="H4" s="298"/>
      <c r="I4" s="298"/>
      <c r="J4" s="298"/>
      <c r="K4" s="207"/>
    </row>
    <row r="5" spans="1:11" ht="12.75" customHeight="1">
      <c r="A5" s="293"/>
      <c r="B5" s="293"/>
      <c r="C5" s="293"/>
      <c r="D5" s="299" t="s">
        <v>692</v>
      </c>
      <c r="E5" s="301" t="s">
        <v>693</v>
      </c>
      <c r="F5" s="302"/>
      <c r="G5" s="303"/>
      <c r="H5" s="303"/>
      <c r="I5" s="303"/>
      <c r="J5" s="303"/>
      <c r="K5" s="207"/>
    </row>
    <row r="6" spans="1:11" ht="27.75" thickBot="1">
      <c r="A6" s="294"/>
      <c r="B6" s="294"/>
      <c r="C6" s="294"/>
      <c r="D6" s="300"/>
      <c r="E6" s="210" t="s">
        <v>694</v>
      </c>
      <c r="F6" s="282" t="s">
        <v>695</v>
      </c>
      <c r="G6" s="277"/>
      <c r="H6" s="277"/>
      <c r="I6" s="277"/>
      <c r="J6" s="277"/>
      <c r="K6" s="211"/>
    </row>
    <row r="7" spans="1:12" s="216" customFormat="1" ht="14.25">
      <c r="A7" s="212">
        <v>1</v>
      </c>
      <c r="B7" s="213">
        <v>2</v>
      </c>
      <c r="C7" s="214">
        <v>3</v>
      </c>
      <c r="D7" s="214">
        <v>4</v>
      </c>
      <c r="E7" s="214">
        <v>5</v>
      </c>
      <c r="F7" s="213">
        <v>6</v>
      </c>
      <c r="G7" s="206"/>
      <c r="H7" s="206"/>
      <c r="I7" s="277"/>
      <c r="J7" s="278"/>
      <c r="K7" s="211"/>
      <c r="L7" s="208"/>
    </row>
    <row r="8" spans="1:12" s="204" customFormat="1" ht="36" customHeight="1">
      <c r="A8" s="217" t="s">
        <v>5</v>
      </c>
      <c r="B8" s="218" t="s">
        <v>696</v>
      </c>
      <c r="C8" s="219"/>
      <c r="D8" s="215">
        <f>SUM(D9,D45,D64)</f>
        <v>1822982.2</v>
      </c>
      <c r="E8" s="215">
        <f>SUM(E9,E45,E64)</f>
        <v>1822982.2</v>
      </c>
      <c r="F8" s="215">
        <f>SUM(F9,F45,F64)</f>
        <v>0</v>
      </c>
      <c r="G8" s="278"/>
      <c r="H8" s="278"/>
      <c r="I8" s="278"/>
      <c r="J8" s="278"/>
      <c r="K8" s="211"/>
      <c r="L8" s="208"/>
    </row>
    <row r="9" spans="1:12" s="224" customFormat="1" ht="42" customHeight="1">
      <c r="A9" s="220" t="s">
        <v>6</v>
      </c>
      <c r="B9" s="221" t="s">
        <v>697</v>
      </c>
      <c r="C9" s="222">
        <v>7100</v>
      </c>
      <c r="D9" s="215">
        <f>SUM(D10,D14,D16,D36,D39)</f>
        <v>338952.7</v>
      </c>
      <c r="E9" s="215">
        <f>SUM(E10,E14,E16,E36,E39)</f>
        <v>338952.7</v>
      </c>
      <c r="F9" s="223" t="s">
        <v>7</v>
      </c>
      <c r="G9" s="278"/>
      <c r="H9" s="278"/>
      <c r="I9" s="278"/>
      <c r="J9" s="278"/>
      <c r="K9" s="211"/>
      <c r="L9" s="208"/>
    </row>
    <row r="10" spans="1:12" s="224" customFormat="1" ht="41.25" customHeight="1">
      <c r="A10" s="220" t="s">
        <v>8</v>
      </c>
      <c r="B10" s="225" t="s">
        <v>698</v>
      </c>
      <c r="C10" s="226">
        <v>7131</v>
      </c>
      <c r="D10" s="227">
        <f>SUM(D11:D13)</f>
        <v>85739.3</v>
      </c>
      <c r="E10" s="227">
        <f>SUM(E11:E13)</f>
        <v>85739.3</v>
      </c>
      <c r="F10" s="223" t="s">
        <v>7</v>
      </c>
      <c r="G10" s="278"/>
      <c r="H10" s="278"/>
      <c r="I10" s="278"/>
      <c r="J10" s="278"/>
      <c r="K10" s="211"/>
      <c r="L10" s="208"/>
    </row>
    <row r="11" spans="1:11" ht="40.5" customHeight="1">
      <c r="A11" s="228" t="s">
        <v>9</v>
      </c>
      <c r="B11" s="229" t="s">
        <v>699</v>
      </c>
      <c r="C11" s="230"/>
      <c r="D11" s="231">
        <f>SUM(E11:F11)</f>
        <v>0</v>
      </c>
      <c r="E11" s="231">
        <v>0</v>
      </c>
      <c r="F11" s="231" t="s">
        <v>7</v>
      </c>
      <c r="G11" s="279"/>
      <c r="H11" s="279"/>
      <c r="I11" s="279"/>
      <c r="J11" s="279"/>
      <c r="K11" s="232"/>
    </row>
    <row r="12" spans="1:11" ht="32.25" customHeight="1">
      <c r="A12" s="233">
        <v>1112</v>
      </c>
      <c r="B12" s="229" t="s">
        <v>700</v>
      </c>
      <c r="C12" s="230"/>
      <c r="D12" s="231">
        <f>SUM(E12:F12)</f>
        <v>0</v>
      </c>
      <c r="E12" s="231">
        <v>0</v>
      </c>
      <c r="F12" s="231" t="s">
        <v>7</v>
      </c>
      <c r="G12" s="279"/>
      <c r="H12" s="279"/>
      <c r="I12" s="279"/>
      <c r="J12" s="279"/>
      <c r="K12" s="211"/>
    </row>
    <row r="13" spans="1:11" ht="32.25" customHeight="1">
      <c r="A13" s="234">
        <v>1113</v>
      </c>
      <c r="B13" s="229" t="s">
        <v>701</v>
      </c>
      <c r="C13" s="230"/>
      <c r="D13" s="231">
        <f>SUM(E13:F13)</f>
        <v>85739.3</v>
      </c>
      <c r="E13" s="235">
        <v>85739.3</v>
      </c>
      <c r="F13" s="231" t="s">
        <v>7</v>
      </c>
      <c r="G13" s="279"/>
      <c r="H13" s="279"/>
      <c r="I13" s="279"/>
      <c r="J13" s="279"/>
      <c r="K13" s="211"/>
    </row>
    <row r="14" spans="1:12" s="224" customFormat="1" ht="29.25" customHeight="1">
      <c r="A14" s="236">
        <v>1120</v>
      </c>
      <c r="B14" s="225" t="s">
        <v>702</v>
      </c>
      <c r="C14" s="226">
        <v>7136</v>
      </c>
      <c r="D14" s="227">
        <f>SUM(D15)</f>
        <v>225120.9</v>
      </c>
      <c r="E14" s="227">
        <f>SUM(E15)</f>
        <v>225120.9</v>
      </c>
      <c r="F14" s="223" t="s">
        <v>7</v>
      </c>
      <c r="G14" s="278"/>
      <c r="H14" s="278"/>
      <c r="I14" s="278"/>
      <c r="J14" s="278"/>
      <c r="K14" s="211"/>
      <c r="L14" s="208"/>
    </row>
    <row r="15" spans="1:11" ht="36.75" customHeight="1">
      <c r="A15" s="228" t="s">
        <v>10</v>
      </c>
      <c r="B15" s="229" t="s">
        <v>703</v>
      </c>
      <c r="C15" s="230"/>
      <c r="D15" s="231">
        <f>SUM(E15:F15)</f>
        <v>225120.9</v>
      </c>
      <c r="E15" s="231">
        <v>225120.9</v>
      </c>
      <c r="F15" s="231" t="s">
        <v>7</v>
      </c>
      <c r="G15" s="279"/>
      <c r="H15" s="279"/>
      <c r="I15" s="279"/>
      <c r="J15" s="279"/>
      <c r="K15" s="232"/>
    </row>
    <row r="16" spans="1:11" ht="99.75" customHeight="1">
      <c r="A16" s="237" t="s">
        <v>11</v>
      </c>
      <c r="B16" s="238" t="s">
        <v>704</v>
      </c>
      <c r="C16" s="226">
        <v>7145</v>
      </c>
      <c r="D16" s="223">
        <f aca="true" t="shared" si="0" ref="D16:D35">E16</f>
        <v>21092.5</v>
      </c>
      <c r="E16" s="223">
        <f>SUM(E17,E18,E19,E20,E21,E22,E23,E24,E25,E26,E27,E28,E29,E30,E31,E32,E33,E34,E35)</f>
        <v>21092.5</v>
      </c>
      <c r="F16" s="223" t="s">
        <v>7</v>
      </c>
      <c r="G16" s="280"/>
      <c r="H16" s="280"/>
      <c r="I16" s="280"/>
      <c r="J16" s="280"/>
      <c r="K16" s="211"/>
    </row>
    <row r="17" spans="1:12" s="204" customFormat="1" ht="53.25" customHeight="1">
      <c r="A17" s="239" t="s">
        <v>570</v>
      </c>
      <c r="B17" s="240" t="s">
        <v>569</v>
      </c>
      <c r="C17" s="241"/>
      <c r="D17" s="235">
        <f t="shared" si="0"/>
        <v>795</v>
      </c>
      <c r="E17" s="235">
        <v>795</v>
      </c>
      <c r="F17" s="235" t="s">
        <v>7</v>
      </c>
      <c r="G17" s="279"/>
      <c r="H17" s="279"/>
      <c r="I17" s="279"/>
      <c r="J17" s="279"/>
      <c r="K17" s="211"/>
      <c r="L17" s="208"/>
    </row>
    <row r="18" spans="1:12" s="204" customFormat="1" ht="48" customHeight="1">
      <c r="A18" s="242" t="s">
        <v>572</v>
      </c>
      <c r="B18" s="243" t="s">
        <v>571</v>
      </c>
      <c r="C18" s="230"/>
      <c r="D18" s="231">
        <f t="shared" si="0"/>
        <v>39</v>
      </c>
      <c r="E18" s="231">
        <v>39</v>
      </c>
      <c r="F18" s="231" t="s">
        <v>7</v>
      </c>
      <c r="G18" s="279"/>
      <c r="H18" s="279"/>
      <c r="I18" s="279"/>
      <c r="J18" s="279"/>
      <c r="K18" s="211"/>
      <c r="L18" s="208"/>
    </row>
    <row r="19" spans="1:12" s="204" customFormat="1" ht="29.25" customHeight="1">
      <c r="A19" s="242" t="s">
        <v>574</v>
      </c>
      <c r="B19" s="243" t="s">
        <v>573</v>
      </c>
      <c r="C19" s="230"/>
      <c r="D19" s="231">
        <f t="shared" si="0"/>
        <v>30</v>
      </c>
      <c r="E19" s="231">
        <v>30</v>
      </c>
      <c r="F19" s="231" t="s">
        <v>7</v>
      </c>
      <c r="G19" s="279"/>
      <c r="H19" s="279"/>
      <c r="I19" s="279"/>
      <c r="J19" s="279"/>
      <c r="K19" s="211"/>
      <c r="L19" s="208"/>
    </row>
    <row r="20" spans="1:12" s="204" customFormat="1" ht="91.5" customHeight="1">
      <c r="A20" s="242" t="s">
        <v>575</v>
      </c>
      <c r="B20" s="283" t="s">
        <v>752</v>
      </c>
      <c r="C20" s="230"/>
      <c r="D20" s="231">
        <f t="shared" si="0"/>
        <v>2900</v>
      </c>
      <c r="E20" s="231">
        <v>2900</v>
      </c>
      <c r="F20" s="231" t="s">
        <v>7</v>
      </c>
      <c r="G20" s="279"/>
      <c r="H20" s="279"/>
      <c r="I20" s="279"/>
      <c r="J20" s="279"/>
      <c r="K20" s="211"/>
      <c r="L20" s="208"/>
    </row>
    <row r="21" spans="1:12" s="204" customFormat="1" ht="158.25" customHeight="1">
      <c r="A21" s="233">
        <v>11305</v>
      </c>
      <c r="B21" s="283" t="s">
        <v>753</v>
      </c>
      <c r="C21" s="230"/>
      <c r="D21" s="231">
        <f t="shared" si="0"/>
        <v>460</v>
      </c>
      <c r="E21" s="231">
        <v>460</v>
      </c>
      <c r="F21" s="231" t="s">
        <v>7</v>
      </c>
      <c r="G21" s="279"/>
      <c r="H21" s="279"/>
      <c r="I21" s="279"/>
      <c r="J21" s="279"/>
      <c r="K21" s="211"/>
      <c r="L21" s="208"/>
    </row>
    <row r="22" spans="1:12" s="204" customFormat="1" ht="57.75" customHeight="1">
      <c r="A22" s="233">
        <v>11306</v>
      </c>
      <c r="B22" s="243" t="s">
        <v>564</v>
      </c>
      <c r="C22" s="230"/>
      <c r="D22" s="231">
        <f t="shared" si="0"/>
        <v>500</v>
      </c>
      <c r="E22" s="231">
        <v>500</v>
      </c>
      <c r="F22" s="231" t="s">
        <v>7</v>
      </c>
      <c r="G22" s="279"/>
      <c r="H22" s="279"/>
      <c r="I22" s="279"/>
      <c r="J22" s="279"/>
      <c r="K22" s="211"/>
      <c r="L22" s="208"/>
    </row>
    <row r="23" spans="1:12" s="204" customFormat="1" ht="105" customHeight="1">
      <c r="A23" s="233">
        <v>11307</v>
      </c>
      <c r="B23" s="243" t="s">
        <v>568</v>
      </c>
      <c r="C23" s="230"/>
      <c r="D23" s="231">
        <f t="shared" si="0"/>
        <v>9571</v>
      </c>
      <c r="E23" s="231">
        <v>9571</v>
      </c>
      <c r="F23" s="231" t="s">
        <v>7</v>
      </c>
      <c r="G23" s="279"/>
      <c r="H23" s="279"/>
      <c r="I23" s="279"/>
      <c r="J23" s="279"/>
      <c r="K23" s="211"/>
      <c r="L23" s="208"/>
    </row>
    <row r="24" spans="1:12" s="204" customFormat="1" ht="81" customHeight="1">
      <c r="A24" s="234">
        <v>11308</v>
      </c>
      <c r="B24" s="243" t="s">
        <v>576</v>
      </c>
      <c r="C24" s="230"/>
      <c r="D24" s="231">
        <f t="shared" si="0"/>
        <v>2044</v>
      </c>
      <c r="E24" s="231">
        <v>2044</v>
      </c>
      <c r="F24" s="231" t="s">
        <v>7</v>
      </c>
      <c r="G24" s="279"/>
      <c r="H24" s="279"/>
      <c r="I24" s="279"/>
      <c r="J24" s="279"/>
      <c r="K24" s="211"/>
      <c r="L24" s="208"/>
    </row>
    <row r="25" spans="1:12" s="204" customFormat="1" ht="80.25" customHeight="1">
      <c r="A25" s="234">
        <v>11309</v>
      </c>
      <c r="B25" s="243" t="s">
        <v>577</v>
      </c>
      <c r="C25" s="230"/>
      <c r="D25" s="231">
        <f t="shared" si="0"/>
        <v>100</v>
      </c>
      <c r="E25" s="231">
        <v>100</v>
      </c>
      <c r="F25" s="231" t="s">
        <v>7</v>
      </c>
      <c r="G25" s="279"/>
      <c r="H25" s="279"/>
      <c r="I25" s="279"/>
      <c r="J25" s="279"/>
      <c r="K25" s="211"/>
      <c r="L25" s="208"/>
    </row>
    <row r="26" spans="1:12" s="204" customFormat="1" ht="55.5" customHeight="1">
      <c r="A26" s="234">
        <v>11310</v>
      </c>
      <c r="B26" s="240" t="s">
        <v>578</v>
      </c>
      <c r="C26" s="230"/>
      <c r="D26" s="231">
        <f t="shared" si="0"/>
        <v>602</v>
      </c>
      <c r="E26" s="231">
        <v>602</v>
      </c>
      <c r="F26" s="231" t="s">
        <v>7</v>
      </c>
      <c r="G26" s="279"/>
      <c r="H26" s="279"/>
      <c r="I26" s="279"/>
      <c r="J26" s="279"/>
      <c r="K26" s="211"/>
      <c r="L26" s="208"/>
    </row>
    <row r="27" spans="1:12" s="204" customFormat="1" ht="58.5" customHeight="1">
      <c r="A27" s="234">
        <v>11311</v>
      </c>
      <c r="B27" s="243" t="s">
        <v>579</v>
      </c>
      <c r="C27" s="230"/>
      <c r="D27" s="231">
        <f t="shared" si="0"/>
        <v>0</v>
      </c>
      <c r="E27" s="231"/>
      <c r="F27" s="231" t="s">
        <v>7</v>
      </c>
      <c r="G27" s="279"/>
      <c r="H27" s="279"/>
      <c r="I27" s="279"/>
      <c r="J27" s="279"/>
      <c r="K27" s="211"/>
      <c r="L27" s="208"/>
    </row>
    <row r="28" spans="1:12" s="204" customFormat="1" ht="130.5" customHeight="1">
      <c r="A28" s="234">
        <v>11312</v>
      </c>
      <c r="B28" s="243" t="s">
        <v>580</v>
      </c>
      <c r="C28" s="230"/>
      <c r="D28" s="231">
        <f t="shared" si="0"/>
        <v>3946.5</v>
      </c>
      <c r="E28" s="231">
        <v>3946.5</v>
      </c>
      <c r="F28" s="231" t="s">
        <v>7</v>
      </c>
      <c r="G28" s="279"/>
      <c r="H28" s="279"/>
      <c r="I28" s="279"/>
      <c r="J28" s="279"/>
      <c r="K28" s="211"/>
      <c r="L28" s="208"/>
    </row>
    <row r="29" spans="1:12" s="204" customFormat="1" ht="102" customHeight="1">
      <c r="A29" s="234">
        <v>11313</v>
      </c>
      <c r="B29" s="240" t="s">
        <v>581</v>
      </c>
      <c r="C29" s="230"/>
      <c r="D29" s="231">
        <f t="shared" si="0"/>
        <v>75</v>
      </c>
      <c r="E29" s="231">
        <v>75</v>
      </c>
      <c r="F29" s="231" t="s">
        <v>7</v>
      </c>
      <c r="G29" s="279"/>
      <c r="H29" s="279"/>
      <c r="I29" s="279"/>
      <c r="J29" s="279"/>
      <c r="K29" s="211"/>
      <c r="L29" s="208"/>
    </row>
    <row r="30" spans="1:12" s="204" customFormat="1" ht="40.5" customHeight="1">
      <c r="A30" s="234">
        <v>11314</v>
      </c>
      <c r="B30" s="240" t="s">
        <v>582</v>
      </c>
      <c r="C30" s="230"/>
      <c r="D30" s="231">
        <f t="shared" si="0"/>
        <v>30</v>
      </c>
      <c r="E30" s="231">
        <v>30</v>
      </c>
      <c r="F30" s="231" t="s">
        <v>7</v>
      </c>
      <c r="G30" s="279"/>
      <c r="H30" s="279"/>
      <c r="I30" s="279"/>
      <c r="J30" s="279"/>
      <c r="K30" s="211"/>
      <c r="L30" s="208"/>
    </row>
    <row r="31" spans="1:12" s="204" customFormat="1" ht="67.5">
      <c r="A31" s="234">
        <v>11315</v>
      </c>
      <c r="B31" s="240" t="s">
        <v>583</v>
      </c>
      <c r="C31" s="230"/>
      <c r="D31" s="231">
        <f t="shared" si="0"/>
        <v>0</v>
      </c>
      <c r="E31" s="231"/>
      <c r="F31" s="231" t="s">
        <v>7</v>
      </c>
      <c r="G31" s="279"/>
      <c r="H31" s="279"/>
      <c r="I31" s="279"/>
      <c r="J31" s="279"/>
      <c r="K31" s="211"/>
      <c r="L31" s="208"/>
    </row>
    <row r="32" spans="1:12" s="204" customFormat="1" ht="41.25" customHeight="1">
      <c r="A32" s="244">
        <v>11316</v>
      </c>
      <c r="B32" s="240" t="s">
        <v>565</v>
      </c>
      <c r="C32" s="230"/>
      <c r="D32" s="231">
        <f t="shared" si="0"/>
        <v>0</v>
      </c>
      <c r="E32" s="231"/>
      <c r="F32" s="231" t="s">
        <v>7</v>
      </c>
      <c r="G32" s="279"/>
      <c r="H32" s="279"/>
      <c r="I32" s="279"/>
      <c r="J32" s="279"/>
      <c r="K32" s="211"/>
      <c r="L32" s="208"/>
    </row>
    <row r="33" spans="1:12" s="204" customFormat="1" ht="51.75" customHeight="1">
      <c r="A33" s="244">
        <v>11317</v>
      </c>
      <c r="B33" s="240" t="s">
        <v>567</v>
      </c>
      <c r="C33" s="230"/>
      <c r="D33" s="231">
        <f t="shared" si="0"/>
        <v>0</v>
      </c>
      <c r="E33" s="231"/>
      <c r="F33" s="231" t="s">
        <v>7</v>
      </c>
      <c r="G33" s="279"/>
      <c r="H33" s="279"/>
      <c r="I33" s="279"/>
      <c r="J33" s="279"/>
      <c r="K33" s="211"/>
      <c r="L33" s="208"/>
    </row>
    <row r="34" spans="1:12" s="204" customFormat="1" ht="42.75" customHeight="1">
      <c r="A34" s="244">
        <v>11318</v>
      </c>
      <c r="B34" s="240" t="s">
        <v>584</v>
      </c>
      <c r="C34" s="230"/>
      <c r="D34" s="231">
        <f t="shared" si="0"/>
        <v>0</v>
      </c>
      <c r="E34" s="231"/>
      <c r="F34" s="231" t="s">
        <v>7</v>
      </c>
      <c r="G34" s="279"/>
      <c r="H34" s="279"/>
      <c r="I34" s="279"/>
      <c r="J34" s="279"/>
      <c r="K34" s="211"/>
      <c r="L34" s="208"/>
    </row>
    <row r="35" spans="1:12" s="204" customFormat="1" ht="27" customHeight="1">
      <c r="A35" s="234">
        <v>11319</v>
      </c>
      <c r="B35" s="240" t="s">
        <v>585</v>
      </c>
      <c r="C35" s="230"/>
      <c r="D35" s="231">
        <f t="shared" si="0"/>
        <v>0</v>
      </c>
      <c r="E35" s="231"/>
      <c r="F35" s="231"/>
      <c r="G35" s="279"/>
      <c r="H35" s="279"/>
      <c r="I35" s="279"/>
      <c r="J35" s="279"/>
      <c r="K35" s="211"/>
      <c r="L35" s="208"/>
    </row>
    <row r="36" spans="1:12" s="224" customFormat="1" ht="37.5" customHeight="1">
      <c r="A36" s="245">
        <v>1140</v>
      </c>
      <c r="B36" s="246" t="s">
        <v>586</v>
      </c>
      <c r="C36" s="222">
        <v>7146</v>
      </c>
      <c r="D36" s="247">
        <f>E36</f>
        <v>7000</v>
      </c>
      <c r="E36" s="247">
        <f>SUM(E37,E38)</f>
        <v>7000</v>
      </c>
      <c r="F36" s="248" t="s">
        <v>7</v>
      </c>
      <c r="G36" s="278"/>
      <c r="H36" s="278"/>
      <c r="I36" s="278"/>
      <c r="J36" s="278"/>
      <c r="K36" s="211"/>
      <c r="L36" s="208"/>
    </row>
    <row r="37" spans="1:12" s="204" customFormat="1" ht="93.75" customHeight="1">
      <c r="A37" s="233">
        <v>1141</v>
      </c>
      <c r="B37" s="243" t="s">
        <v>587</v>
      </c>
      <c r="C37" s="214"/>
      <c r="D37" s="249">
        <f>SUM(E37:F37)</f>
        <v>3000</v>
      </c>
      <c r="E37" s="249">
        <v>3000</v>
      </c>
      <c r="F37" s="249" t="s">
        <v>7</v>
      </c>
      <c r="G37" s="279"/>
      <c r="H37" s="279"/>
      <c r="I37" s="279"/>
      <c r="J37" s="279"/>
      <c r="K37" s="211"/>
      <c r="L37" s="208"/>
    </row>
    <row r="38" spans="1:12" s="204" customFormat="1" ht="104.25" customHeight="1">
      <c r="A38" s="250">
        <v>1142</v>
      </c>
      <c r="B38" s="243" t="s">
        <v>588</v>
      </c>
      <c r="C38" s="230"/>
      <c r="D38" s="231">
        <f>SUM(E38:F38)</f>
        <v>4000</v>
      </c>
      <c r="E38" s="231">
        <v>4000</v>
      </c>
      <c r="F38" s="231" t="s">
        <v>7</v>
      </c>
      <c r="G38" s="279"/>
      <c r="H38" s="279"/>
      <c r="I38" s="279"/>
      <c r="J38" s="279"/>
      <c r="K38" s="211"/>
      <c r="L38" s="208"/>
    </row>
    <row r="39" spans="1:12" s="224" customFormat="1" ht="29.25" customHeight="1">
      <c r="A39" s="236">
        <v>1150</v>
      </c>
      <c r="B39" s="225" t="s">
        <v>589</v>
      </c>
      <c r="C39" s="222">
        <v>7161</v>
      </c>
      <c r="D39" s="227">
        <f>SUM(D40,D44)</f>
        <v>0</v>
      </c>
      <c r="E39" s="227">
        <f>SUM(E40,E44)</f>
        <v>0</v>
      </c>
      <c r="F39" s="223" t="s">
        <v>7</v>
      </c>
      <c r="G39" s="278"/>
      <c r="H39" s="278"/>
      <c r="I39" s="278"/>
      <c r="J39" s="278"/>
      <c r="K39" s="211"/>
      <c r="L39" s="208"/>
    </row>
    <row r="40" spans="1:11" ht="67.5" customHeight="1">
      <c r="A40" s="234">
        <v>1151</v>
      </c>
      <c r="B40" s="251" t="s">
        <v>590</v>
      </c>
      <c r="C40" s="206"/>
      <c r="D40" s="235">
        <f>SUM(D41:D43)</f>
        <v>0</v>
      </c>
      <c r="E40" s="235">
        <f>SUM(E41:E43)</f>
        <v>0</v>
      </c>
      <c r="F40" s="235" t="s">
        <v>7</v>
      </c>
      <c r="G40" s="279"/>
      <c r="H40" s="279"/>
      <c r="I40" s="279"/>
      <c r="J40" s="279"/>
      <c r="K40" s="211"/>
    </row>
    <row r="41" spans="1:12" s="204" customFormat="1" ht="16.5" customHeight="1">
      <c r="A41" s="252">
        <v>1152</v>
      </c>
      <c r="B41" s="253" t="s">
        <v>591</v>
      </c>
      <c r="C41" s="230"/>
      <c r="D41" s="231">
        <f>SUM(E41:F41)</f>
        <v>0</v>
      </c>
      <c r="E41" s="231"/>
      <c r="F41" s="231" t="s">
        <v>7</v>
      </c>
      <c r="G41" s="281"/>
      <c r="H41" s="281"/>
      <c r="I41" s="281"/>
      <c r="J41" s="281"/>
      <c r="K41" s="211"/>
      <c r="L41" s="208"/>
    </row>
    <row r="42" spans="1:12" s="204" customFormat="1" ht="16.5" customHeight="1">
      <c r="A42" s="252">
        <v>1153</v>
      </c>
      <c r="B42" s="255" t="s">
        <v>592</v>
      </c>
      <c r="C42" s="230"/>
      <c r="D42" s="231">
        <f>SUM(E42:F42)</f>
        <v>0</v>
      </c>
      <c r="E42" s="254"/>
      <c r="F42" s="231" t="s">
        <v>7</v>
      </c>
      <c r="G42" s="281"/>
      <c r="H42" s="281"/>
      <c r="I42" s="281"/>
      <c r="J42" s="281"/>
      <c r="K42" s="211"/>
      <c r="L42" s="208"/>
    </row>
    <row r="43" spans="1:12" s="204" customFormat="1" ht="27">
      <c r="A43" s="252">
        <v>1154</v>
      </c>
      <c r="B43" s="253" t="s">
        <v>593</v>
      </c>
      <c r="C43" s="230"/>
      <c r="D43" s="231">
        <f>SUM(E43:F43)</f>
        <v>0</v>
      </c>
      <c r="E43" s="254"/>
      <c r="F43" s="231" t="s">
        <v>7</v>
      </c>
      <c r="G43" s="281"/>
      <c r="H43" s="281"/>
      <c r="I43" s="281"/>
      <c r="J43" s="281"/>
      <c r="K43" s="211"/>
      <c r="L43" s="208"/>
    </row>
    <row r="44" spans="1:12" s="204" customFormat="1" ht="99" customHeight="1">
      <c r="A44" s="252">
        <v>1155</v>
      </c>
      <c r="B44" s="251" t="s">
        <v>705</v>
      </c>
      <c r="C44" s="230"/>
      <c r="D44" s="231">
        <f>SUM(E44:F44)</f>
        <v>0</v>
      </c>
      <c r="E44" s="254"/>
      <c r="F44" s="231" t="s">
        <v>7</v>
      </c>
      <c r="G44" s="281"/>
      <c r="H44" s="281"/>
      <c r="I44" s="281"/>
      <c r="J44" s="281"/>
      <c r="K44" s="211"/>
      <c r="L44" s="208"/>
    </row>
    <row r="45" spans="1:12" s="224" customFormat="1" ht="65.25" customHeight="1">
      <c r="A45" s="236">
        <v>1200</v>
      </c>
      <c r="B45" s="256" t="s">
        <v>706</v>
      </c>
      <c r="C45" s="222">
        <v>7300</v>
      </c>
      <c r="D45" s="227">
        <f>SUM(D46,D48,D50,D52,D54,D61)</f>
        <v>1323937.9</v>
      </c>
      <c r="E45" s="227">
        <f>SUM(E46,E48,E50,E52,E54,E61)</f>
        <v>1323937.9</v>
      </c>
      <c r="F45" s="227">
        <f>SUM(F46,F48,F50,F52,F54,F61)</f>
        <v>0</v>
      </c>
      <c r="G45" s="278"/>
      <c r="H45" s="278"/>
      <c r="I45" s="278"/>
      <c r="J45" s="278"/>
      <c r="K45" s="211"/>
      <c r="L45" s="208"/>
    </row>
    <row r="46" spans="1:12" s="224" customFormat="1" ht="50.25" customHeight="1">
      <c r="A46" s="236">
        <v>1210</v>
      </c>
      <c r="B46" s="225" t="s">
        <v>707</v>
      </c>
      <c r="C46" s="226">
        <v>7311</v>
      </c>
      <c r="D46" s="248">
        <f>SUM(D47)</f>
        <v>0</v>
      </c>
      <c r="E46" s="248">
        <f>SUM(E47)</f>
        <v>0</v>
      </c>
      <c r="F46" s="223" t="s">
        <v>7</v>
      </c>
      <c r="G46" s="280"/>
      <c r="H46" s="280"/>
      <c r="I46" s="280"/>
      <c r="J46" s="280"/>
      <c r="K46" s="211"/>
      <c r="L46" s="257"/>
    </row>
    <row r="47" spans="1:13" ht="65.25" customHeight="1">
      <c r="A47" s="233">
        <v>1211</v>
      </c>
      <c r="B47" s="251" t="s">
        <v>594</v>
      </c>
      <c r="C47" s="258"/>
      <c r="D47" s="231">
        <f>SUM(E47:F47)</f>
        <v>0</v>
      </c>
      <c r="E47" s="254"/>
      <c r="F47" s="231" t="s">
        <v>7</v>
      </c>
      <c r="G47" s="281"/>
      <c r="H47" s="281"/>
      <c r="I47" s="281"/>
      <c r="J47" s="281"/>
      <c r="K47" s="211"/>
      <c r="L47" s="211"/>
      <c r="M47" s="211"/>
    </row>
    <row r="48" spans="1:13" s="224" customFormat="1" ht="42.75">
      <c r="A48" s="236">
        <v>1220</v>
      </c>
      <c r="B48" s="225" t="s">
        <v>708</v>
      </c>
      <c r="C48" s="259">
        <v>7312</v>
      </c>
      <c r="D48" s="248">
        <f>SUM(D49)</f>
        <v>0</v>
      </c>
      <c r="E48" s="223" t="s">
        <v>7</v>
      </c>
      <c r="F48" s="248">
        <f>SUM(F49)</f>
        <v>0</v>
      </c>
      <c r="G48" s="280"/>
      <c r="H48" s="280"/>
      <c r="I48" s="280"/>
      <c r="J48" s="280"/>
      <c r="K48" s="211"/>
      <c r="L48" s="211"/>
      <c r="M48" s="211"/>
    </row>
    <row r="49" spans="1:13" ht="66.75" customHeight="1">
      <c r="A49" s="250">
        <v>1221</v>
      </c>
      <c r="B49" s="251" t="s">
        <v>709</v>
      </c>
      <c r="C49" s="258"/>
      <c r="D49" s="231">
        <f>SUM(E49:F49)</f>
        <v>0</v>
      </c>
      <c r="E49" s="231" t="s">
        <v>7</v>
      </c>
      <c r="F49" s="231">
        <v>0</v>
      </c>
      <c r="G49" s="279"/>
      <c r="H49" s="279"/>
      <c r="I49" s="279"/>
      <c r="J49" s="279"/>
      <c r="K49" s="211"/>
      <c r="L49" s="211"/>
      <c r="M49" s="211"/>
    </row>
    <row r="50" spans="1:12" s="224" customFormat="1" ht="45.75" customHeight="1">
      <c r="A50" s="236">
        <v>1230</v>
      </c>
      <c r="B50" s="225" t="s">
        <v>710</v>
      </c>
      <c r="C50" s="259">
        <v>7321</v>
      </c>
      <c r="D50" s="248">
        <f>SUM(D51)</f>
        <v>0</v>
      </c>
      <c r="E50" s="248">
        <f>SUM(E51)</f>
        <v>0</v>
      </c>
      <c r="F50" s="223" t="s">
        <v>7</v>
      </c>
      <c r="G50" s="280"/>
      <c r="H50" s="280"/>
      <c r="I50" s="280"/>
      <c r="J50" s="280"/>
      <c r="K50" s="211"/>
      <c r="L50" s="208"/>
    </row>
    <row r="51" spans="1:13" ht="56.25" customHeight="1">
      <c r="A51" s="233">
        <v>1231</v>
      </c>
      <c r="B51" s="229" t="s">
        <v>711</v>
      </c>
      <c r="C51" s="258"/>
      <c r="D51" s="231">
        <f>SUM(E51:F51)</f>
        <v>0</v>
      </c>
      <c r="E51" s="254"/>
      <c r="F51" s="231" t="s">
        <v>7</v>
      </c>
      <c r="G51" s="281"/>
      <c r="H51" s="281"/>
      <c r="I51" s="281"/>
      <c r="J51" s="281"/>
      <c r="K51" s="211"/>
      <c r="L51" s="211"/>
      <c r="M51" s="211"/>
    </row>
    <row r="52" spans="1:13" s="224" customFormat="1" ht="50.25" customHeight="1">
      <c r="A52" s="245">
        <v>1240</v>
      </c>
      <c r="B52" s="260" t="s">
        <v>712</v>
      </c>
      <c r="C52" s="261">
        <v>7322</v>
      </c>
      <c r="D52" s="248">
        <f>SUM(D53)</f>
        <v>0</v>
      </c>
      <c r="E52" s="248" t="s">
        <v>7</v>
      </c>
      <c r="F52" s="248">
        <f>SUM(F53)</f>
        <v>0</v>
      </c>
      <c r="G52" s="280"/>
      <c r="H52" s="280"/>
      <c r="I52" s="280"/>
      <c r="J52" s="280"/>
      <c r="K52" s="211"/>
      <c r="L52" s="211"/>
      <c r="M52" s="211"/>
    </row>
    <row r="53" spans="1:13" ht="63" customHeight="1">
      <c r="A53" s="233">
        <v>1241</v>
      </c>
      <c r="B53" s="229" t="s">
        <v>713</v>
      </c>
      <c r="C53" s="258"/>
      <c r="D53" s="231">
        <f>SUM(E53:F53)</f>
        <v>0</v>
      </c>
      <c r="E53" s="231" t="s">
        <v>7</v>
      </c>
      <c r="F53" s="254">
        <v>0</v>
      </c>
      <c r="G53" s="279"/>
      <c r="H53" s="279"/>
      <c r="I53" s="279"/>
      <c r="J53" s="279"/>
      <c r="K53" s="211"/>
      <c r="L53" s="211"/>
      <c r="M53" s="211"/>
    </row>
    <row r="54" spans="1:12" s="224" customFormat="1" ht="69" customHeight="1">
      <c r="A54" s="245">
        <v>1250</v>
      </c>
      <c r="B54" s="260" t="s">
        <v>714</v>
      </c>
      <c r="C54" s="222">
        <v>7331</v>
      </c>
      <c r="D54" s="247">
        <f>SUM(D55,D56,D59,D60)</f>
        <v>1323937.9</v>
      </c>
      <c r="E54" s="247">
        <f>SUM(E55,E56,E59,E60)</f>
        <v>1323937.9</v>
      </c>
      <c r="F54" s="248" t="s">
        <v>7</v>
      </c>
      <c r="G54" s="278"/>
      <c r="H54" s="278"/>
      <c r="I54" s="278"/>
      <c r="J54" s="278"/>
      <c r="K54" s="211"/>
      <c r="L54" s="208"/>
    </row>
    <row r="55" spans="1:13" ht="40.5">
      <c r="A55" s="233">
        <v>1251</v>
      </c>
      <c r="B55" s="229" t="s">
        <v>715</v>
      </c>
      <c r="C55" s="230"/>
      <c r="D55" s="231">
        <f>SUM(E55:F55)</f>
        <v>1323937.9</v>
      </c>
      <c r="E55" s="231">
        <v>1323937.9</v>
      </c>
      <c r="F55" s="231" t="s">
        <v>7</v>
      </c>
      <c r="G55" s="279"/>
      <c r="H55" s="279"/>
      <c r="I55" s="279"/>
      <c r="J55" s="279"/>
      <c r="K55" s="262"/>
      <c r="L55" s="263"/>
      <c r="M55" s="264"/>
    </row>
    <row r="56" spans="1:11" ht="40.5">
      <c r="A56" s="233">
        <v>1252</v>
      </c>
      <c r="B56" s="229" t="s">
        <v>716</v>
      </c>
      <c r="C56" s="258"/>
      <c r="D56" s="231">
        <f>SUM(D57:D58)</f>
        <v>0</v>
      </c>
      <c r="E56" s="231">
        <f>SUM(E57:E58)</f>
        <v>0</v>
      </c>
      <c r="F56" s="231" t="s">
        <v>7</v>
      </c>
      <c r="G56" s="279"/>
      <c r="H56" s="279"/>
      <c r="I56" s="279"/>
      <c r="J56" s="279"/>
      <c r="K56" s="211"/>
    </row>
    <row r="57" spans="1:11" ht="67.5">
      <c r="A57" s="233">
        <v>1253</v>
      </c>
      <c r="B57" s="253" t="s">
        <v>717</v>
      </c>
      <c r="C57" s="230"/>
      <c r="D57" s="231">
        <f>SUM(E57:F57)</f>
        <v>0</v>
      </c>
      <c r="E57" s="231"/>
      <c r="F57" s="231" t="s">
        <v>7</v>
      </c>
      <c r="G57" s="281"/>
      <c r="H57" s="281"/>
      <c r="I57" s="281"/>
      <c r="J57" s="281"/>
      <c r="K57" s="211"/>
    </row>
    <row r="58" spans="1:11" ht="28.5" customHeight="1">
      <c r="A58" s="233">
        <v>1254</v>
      </c>
      <c r="B58" s="253" t="s">
        <v>718</v>
      </c>
      <c r="C58" s="230"/>
      <c r="D58" s="231">
        <f>SUM(E58:F58)</f>
        <v>0</v>
      </c>
      <c r="E58" s="254"/>
      <c r="F58" s="231" t="s">
        <v>7</v>
      </c>
      <c r="G58" s="281"/>
      <c r="H58" s="281"/>
      <c r="I58" s="281"/>
      <c r="J58" s="281"/>
      <c r="K58" s="211"/>
    </row>
    <row r="59" spans="1:11" ht="36.75" customHeight="1">
      <c r="A59" s="233">
        <v>1255</v>
      </c>
      <c r="B59" s="229" t="s">
        <v>719</v>
      </c>
      <c r="C59" s="258"/>
      <c r="D59" s="231">
        <f>SUM(E59:F59)</f>
        <v>0</v>
      </c>
      <c r="E59" s="254"/>
      <c r="F59" s="231" t="s">
        <v>7</v>
      </c>
      <c r="G59" s="281"/>
      <c r="H59" s="281"/>
      <c r="I59" s="281"/>
      <c r="J59" s="281"/>
      <c r="K59" s="211"/>
    </row>
    <row r="60" spans="1:11" ht="40.5">
      <c r="A60" s="233">
        <v>1256</v>
      </c>
      <c r="B60" s="229" t="s">
        <v>720</v>
      </c>
      <c r="C60" s="258"/>
      <c r="D60" s="231">
        <f>SUM(E60:F60)</f>
        <v>0</v>
      </c>
      <c r="E60" s="254"/>
      <c r="F60" s="231" t="s">
        <v>7</v>
      </c>
      <c r="G60" s="281"/>
      <c r="H60" s="281"/>
      <c r="I60" s="281"/>
      <c r="J60" s="281"/>
      <c r="K60" s="211"/>
    </row>
    <row r="61" spans="1:13" s="224" customFormat="1" ht="57">
      <c r="A61" s="245">
        <v>1260</v>
      </c>
      <c r="B61" s="260" t="s">
        <v>721</v>
      </c>
      <c r="C61" s="222">
        <v>7332</v>
      </c>
      <c r="D61" s="227">
        <f>SUM(D62:D63)</f>
        <v>0</v>
      </c>
      <c r="E61" s="248" t="s">
        <v>7</v>
      </c>
      <c r="F61" s="227">
        <f>SUM(F62:F63)</f>
        <v>0</v>
      </c>
      <c r="G61" s="278"/>
      <c r="H61" s="278"/>
      <c r="I61" s="278"/>
      <c r="J61" s="278"/>
      <c r="K61" s="211"/>
      <c r="L61" s="211"/>
      <c r="M61" s="211"/>
    </row>
    <row r="62" spans="1:13" ht="41.25" customHeight="1">
      <c r="A62" s="233">
        <v>1261</v>
      </c>
      <c r="B62" s="229" t="s">
        <v>722</v>
      </c>
      <c r="C62" s="258"/>
      <c r="D62" s="231">
        <f>SUM(E62:F62)</f>
        <v>0</v>
      </c>
      <c r="E62" s="231" t="s">
        <v>7</v>
      </c>
      <c r="F62" s="231">
        <v>0</v>
      </c>
      <c r="G62" s="279"/>
      <c r="H62" s="279"/>
      <c r="I62" s="279"/>
      <c r="J62" s="279"/>
      <c r="K62" s="211"/>
      <c r="L62" s="211"/>
      <c r="M62" s="211"/>
    </row>
    <row r="63" spans="1:11" ht="40.5" customHeight="1">
      <c r="A63" s="233">
        <v>1262</v>
      </c>
      <c r="B63" s="229" t="s">
        <v>723</v>
      </c>
      <c r="C63" s="258"/>
      <c r="D63" s="231">
        <f>SUM(E63:F63)</f>
        <v>0</v>
      </c>
      <c r="E63" s="231" t="s">
        <v>7</v>
      </c>
      <c r="F63" s="231">
        <v>0</v>
      </c>
      <c r="G63" s="279"/>
      <c r="H63" s="279"/>
      <c r="I63" s="279"/>
      <c r="J63" s="279"/>
      <c r="K63" s="211"/>
    </row>
    <row r="64" spans="1:13" s="224" customFormat="1" ht="51.75" customHeight="1">
      <c r="A64" s="265" t="s">
        <v>12</v>
      </c>
      <c r="B64" s="266" t="s">
        <v>724</v>
      </c>
      <c r="C64" s="222">
        <v>7400</v>
      </c>
      <c r="D64" s="227">
        <f>SUM(D65,D67,D69,D74,D78,D104,D107,D110,D113)</f>
        <v>160091.6</v>
      </c>
      <c r="E64" s="227">
        <f>SUM(E65,E67,E69,E74,E78,E104,E107,E110,E113)</f>
        <v>160091.6</v>
      </c>
      <c r="F64" s="227">
        <f>SUM(F65,F67,F69,F74,F78,F104,F107,F110,F113)</f>
        <v>0</v>
      </c>
      <c r="G64" s="278"/>
      <c r="H64" s="278"/>
      <c r="I64" s="278"/>
      <c r="J64" s="278"/>
      <c r="K64" s="211"/>
      <c r="L64" s="211"/>
      <c r="M64" s="211"/>
    </row>
    <row r="65" spans="1:13" s="224" customFormat="1" ht="24.75" customHeight="1">
      <c r="A65" s="265" t="s">
        <v>13</v>
      </c>
      <c r="B65" s="260" t="s">
        <v>725</v>
      </c>
      <c r="C65" s="222">
        <v>7411</v>
      </c>
      <c r="D65" s="227">
        <f>SUM(D66)</f>
        <v>0</v>
      </c>
      <c r="E65" s="248" t="s">
        <v>7</v>
      </c>
      <c r="F65" s="227">
        <f>SUM(F66)</f>
        <v>0</v>
      </c>
      <c r="G65" s="278"/>
      <c r="H65" s="278"/>
      <c r="I65" s="278"/>
      <c r="J65" s="278"/>
      <c r="K65" s="211"/>
      <c r="L65" s="211"/>
      <c r="M65" s="211"/>
    </row>
    <row r="66" spans="1:13" ht="51.75" customHeight="1">
      <c r="A66" s="228" t="s">
        <v>14</v>
      </c>
      <c r="B66" s="229" t="s">
        <v>726</v>
      </c>
      <c r="C66" s="258"/>
      <c r="D66" s="231">
        <f aca="true" t="shared" si="1" ref="D66:D73">SUM(E66:F66)</f>
        <v>0</v>
      </c>
      <c r="E66" s="231" t="s">
        <v>7</v>
      </c>
      <c r="F66" s="231">
        <v>0</v>
      </c>
      <c r="G66" s="279"/>
      <c r="H66" s="279"/>
      <c r="I66" s="279"/>
      <c r="J66" s="279"/>
      <c r="K66" s="211"/>
      <c r="L66" s="211"/>
      <c r="M66" s="211"/>
    </row>
    <row r="67" spans="1:12" s="224" customFormat="1" ht="14.25">
      <c r="A67" s="265" t="s">
        <v>15</v>
      </c>
      <c r="B67" s="260" t="s">
        <v>727</v>
      </c>
      <c r="C67" s="222">
        <v>7412</v>
      </c>
      <c r="D67" s="227">
        <f>SUM(D68)</f>
        <v>0</v>
      </c>
      <c r="E67" s="227">
        <f>SUM(E68)</f>
        <v>0</v>
      </c>
      <c r="F67" s="248" t="s">
        <v>7</v>
      </c>
      <c r="G67" s="278"/>
      <c r="H67" s="278"/>
      <c r="I67" s="278"/>
      <c r="J67" s="278"/>
      <c r="K67" s="211"/>
      <c r="L67" s="208"/>
    </row>
    <row r="68" spans="1:11" ht="42" customHeight="1">
      <c r="A68" s="228" t="s">
        <v>16</v>
      </c>
      <c r="B68" s="229" t="s">
        <v>728</v>
      </c>
      <c r="C68" s="258"/>
      <c r="D68" s="231">
        <f t="shared" si="1"/>
        <v>0</v>
      </c>
      <c r="E68" s="231"/>
      <c r="F68" s="231" t="s">
        <v>7</v>
      </c>
      <c r="G68" s="281"/>
      <c r="H68" s="281"/>
      <c r="I68" s="281"/>
      <c r="J68" s="281"/>
      <c r="K68" s="211"/>
    </row>
    <row r="69" spans="1:12" s="224" customFormat="1" ht="42.75">
      <c r="A69" s="265" t="s">
        <v>17</v>
      </c>
      <c r="B69" s="260" t="s">
        <v>729</v>
      </c>
      <c r="C69" s="222">
        <v>7415</v>
      </c>
      <c r="D69" s="227">
        <f>SUM(D70:D73)</f>
        <v>44327.1</v>
      </c>
      <c r="E69" s="227">
        <f>SUM(E70:E73)</f>
        <v>44327.1</v>
      </c>
      <c r="F69" s="248" t="s">
        <v>7</v>
      </c>
      <c r="G69" s="278"/>
      <c r="H69" s="278"/>
      <c r="I69" s="278"/>
      <c r="J69" s="278"/>
      <c r="K69" s="211"/>
      <c r="L69" s="208"/>
    </row>
    <row r="70" spans="1:11" ht="39.75" customHeight="1">
      <c r="A70" s="228" t="s">
        <v>18</v>
      </c>
      <c r="B70" s="229" t="s">
        <v>730</v>
      </c>
      <c r="C70" s="258"/>
      <c r="D70" s="231">
        <f t="shared" si="1"/>
        <v>29994.9</v>
      </c>
      <c r="E70" s="231">
        <v>29994.9</v>
      </c>
      <c r="F70" s="231" t="s">
        <v>7</v>
      </c>
      <c r="G70" s="279"/>
      <c r="H70" s="279"/>
      <c r="I70" s="279"/>
      <c r="J70" s="279"/>
      <c r="K70" s="211"/>
    </row>
    <row r="71" spans="1:11" ht="42" customHeight="1">
      <c r="A71" s="228" t="s">
        <v>19</v>
      </c>
      <c r="B71" s="229" t="s">
        <v>731</v>
      </c>
      <c r="C71" s="258"/>
      <c r="D71" s="231">
        <f t="shared" si="1"/>
        <v>7678.2</v>
      </c>
      <c r="E71" s="231">
        <v>7678.2</v>
      </c>
      <c r="F71" s="231" t="s">
        <v>7</v>
      </c>
      <c r="G71" s="279"/>
      <c r="H71" s="279"/>
      <c r="I71" s="279"/>
      <c r="J71" s="279"/>
      <c r="K71" s="211"/>
    </row>
    <row r="72" spans="1:11" ht="55.5" customHeight="1">
      <c r="A72" s="228" t="s">
        <v>20</v>
      </c>
      <c r="B72" s="229" t="s">
        <v>732</v>
      </c>
      <c r="C72" s="258"/>
      <c r="D72" s="231">
        <f t="shared" si="1"/>
        <v>0</v>
      </c>
      <c r="E72" s="231"/>
      <c r="F72" s="231" t="s">
        <v>7</v>
      </c>
      <c r="G72" s="279"/>
      <c r="H72" s="279"/>
      <c r="I72" s="279"/>
      <c r="J72" s="279"/>
      <c r="K72" s="211"/>
    </row>
    <row r="73" spans="1:11" ht="18" customHeight="1">
      <c r="A73" s="242" t="s">
        <v>21</v>
      </c>
      <c r="B73" s="229" t="s">
        <v>733</v>
      </c>
      <c r="C73" s="258"/>
      <c r="D73" s="231">
        <f t="shared" si="1"/>
        <v>6654</v>
      </c>
      <c r="E73" s="231">
        <v>6654</v>
      </c>
      <c r="F73" s="231" t="s">
        <v>7</v>
      </c>
      <c r="G73" s="279"/>
      <c r="H73" s="279"/>
      <c r="I73" s="279"/>
      <c r="J73" s="279"/>
      <c r="K73" s="211"/>
    </row>
    <row r="74" spans="1:12" s="224" customFormat="1" ht="55.5" customHeight="1">
      <c r="A74" s="265" t="s">
        <v>22</v>
      </c>
      <c r="B74" s="260" t="s">
        <v>734</v>
      </c>
      <c r="C74" s="222">
        <v>7421</v>
      </c>
      <c r="D74" s="227">
        <f>SUM(D75:D77)</f>
        <v>4000</v>
      </c>
      <c r="E74" s="227">
        <f>SUM(E75:E77)</f>
        <v>4000</v>
      </c>
      <c r="F74" s="248" t="s">
        <v>7</v>
      </c>
      <c r="G74" s="278"/>
      <c r="H74" s="278"/>
      <c r="I74" s="278"/>
      <c r="J74" s="278"/>
      <c r="K74" s="211"/>
      <c r="L74" s="208"/>
    </row>
    <row r="75" spans="1:11" ht="111" customHeight="1">
      <c r="A75" s="228" t="s">
        <v>23</v>
      </c>
      <c r="B75" s="229" t="s">
        <v>735</v>
      </c>
      <c r="C75" s="258"/>
      <c r="D75" s="231">
        <f>SUM(E75:F75)</f>
        <v>0</v>
      </c>
      <c r="E75" s="231"/>
      <c r="F75" s="231" t="s">
        <v>7</v>
      </c>
      <c r="G75" s="281"/>
      <c r="H75" s="281"/>
      <c r="I75" s="281"/>
      <c r="J75" s="281"/>
      <c r="K75" s="211"/>
    </row>
    <row r="76" spans="1:12" s="224" customFormat="1" ht="69.75" customHeight="1">
      <c r="A76" s="228" t="s">
        <v>24</v>
      </c>
      <c r="B76" s="229" t="s">
        <v>736</v>
      </c>
      <c r="C76" s="230"/>
      <c r="D76" s="231">
        <f>SUM(E76:F76)</f>
        <v>4000</v>
      </c>
      <c r="E76" s="254">
        <v>4000</v>
      </c>
      <c r="F76" s="231" t="s">
        <v>7</v>
      </c>
      <c r="G76" s="281"/>
      <c r="H76" s="281"/>
      <c r="I76" s="281"/>
      <c r="J76" s="281"/>
      <c r="K76" s="232"/>
      <c r="L76" s="208"/>
    </row>
    <row r="77" spans="1:12" s="224" customFormat="1" ht="81">
      <c r="A77" s="242" t="s">
        <v>25</v>
      </c>
      <c r="B77" s="267" t="s">
        <v>737</v>
      </c>
      <c r="C77" s="230"/>
      <c r="D77" s="231">
        <f>SUM(E77:F77)</f>
        <v>0</v>
      </c>
      <c r="E77" s="254"/>
      <c r="F77" s="231" t="s">
        <v>7</v>
      </c>
      <c r="G77" s="281"/>
      <c r="H77" s="281"/>
      <c r="I77" s="281"/>
      <c r="J77" s="281"/>
      <c r="K77" s="232"/>
      <c r="L77" s="208"/>
    </row>
    <row r="78" spans="1:12" s="224" customFormat="1" ht="26.25" customHeight="1">
      <c r="A78" s="265" t="s">
        <v>26</v>
      </c>
      <c r="B78" s="260" t="s">
        <v>738</v>
      </c>
      <c r="C78" s="222">
        <v>7422</v>
      </c>
      <c r="D78" s="227">
        <f>D79+D102+D103</f>
        <v>111364.5</v>
      </c>
      <c r="E78" s="227">
        <f>SUM(E79,E102,E103)</f>
        <v>111364.5</v>
      </c>
      <c r="F78" s="248" t="s">
        <v>7</v>
      </c>
      <c r="G78" s="278"/>
      <c r="H78" s="278"/>
      <c r="I78" s="278"/>
      <c r="J78" s="278"/>
      <c r="K78" s="211"/>
      <c r="L78" s="208"/>
    </row>
    <row r="79" spans="1:12" s="224" customFormat="1" ht="122.25" customHeight="1">
      <c r="A79" s="228" t="s">
        <v>27</v>
      </c>
      <c r="B79" s="229" t="s">
        <v>760</v>
      </c>
      <c r="C79" s="260"/>
      <c r="D79" s="248">
        <f>SUM(D80,D81,D82,D83,D84,D85,D86,D87,D88,D89,D90,D91,D92,D93,D94,D95,D96,D97,D98,D99,D100,D101)</f>
        <v>111364.5</v>
      </c>
      <c r="E79" s="248">
        <f>SUM(E80,E81,E82,E83,E84,E85,E86,E87,E88,E89,E90,E91,E92,E93,E94,E95,E96,E97,E98,E99,E100,E101)</f>
        <v>111364.5</v>
      </c>
      <c r="F79" s="248" t="s">
        <v>7</v>
      </c>
      <c r="G79" s="280"/>
      <c r="H79" s="280"/>
      <c r="I79" s="280"/>
      <c r="J79" s="280"/>
      <c r="K79" s="211"/>
      <c r="L79" s="208"/>
    </row>
    <row r="80" spans="1:12" s="224" customFormat="1" ht="66" customHeight="1">
      <c r="A80" s="242" t="s">
        <v>595</v>
      </c>
      <c r="B80" s="268" t="s">
        <v>558</v>
      </c>
      <c r="C80" s="230"/>
      <c r="D80" s="231">
        <f aca="true" t="shared" si="2" ref="D80:D103">E80</f>
        <v>272</v>
      </c>
      <c r="E80" s="231">
        <v>272</v>
      </c>
      <c r="F80" s="231" t="s">
        <v>7</v>
      </c>
      <c r="G80" s="279"/>
      <c r="H80" s="279"/>
      <c r="I80" s="279"/>
      <c r="J80" s="279"/>
      <c r="K80" s="211"/>
      <c r="L80" s="208"/>
    </row>
    <row r="81" spans="1:12" s="224" customFormat="1" ht="128.25" customHeight="1">
      <c r="A81" s="242" t="s">
        <v>596</v>
      </c>
      <c r="B81" s="268" t="s">
        <v>556</v>
      </c>
      <c r="C81" s="230"/>
      <c r="D81" s="231">
        <f t="shared" si="2"/>
        <v>200</v>
      </c>
      <c r="E81" s="231">
        <v>200</v>
      </c>
      <c r="F81" s="231" t="s">
        <v>7</v>
      </c>
      <c r="G81" s="279"/>
      <c r="H81" s="279"/>
      <c r="I81" s="279"/>
      <c r="J81" s="279"/>
      <c r="K81" s="211"/>
      <c r="L81" s="208"/>
    </row>
    <row r="82" spans="1:12" s="224" customFormat="1" ht="65.25" customHeight="1">
      <c r="A82" s="242" t="s">
        <v>597</v>
      </c>
      <c r="B82" s="268" t="s">
        <v>555</v>
      </c>
      <c r="C82" s="230"/>
      <c r="D82" s="231">
        <f t="shared" si="2"/>
        <v>60</v>
      </c>
      <c r="E82" s="231">
        <v>60</v>
      </c>
      <c r="F82" s="231" t="s">
        <v>7</v>
      </c>
      <c r="G82" s="279"/>
      <c r="H82" s="279"/>
      <c r="I82" s="279"/>
      <c r="J82" s="279"/>
      <c r="K82" s="211"/>
      <c r="L82" s="208"/>
    </row>
    <row r="83" spans="1:12" s="224" customFormat="1" ht="76.5" customHeight="1">
      <c r="A83" s="242" t="s">
        <v>598</v>
      </c>
      <c r="B83" s="268" t="s">
        <v>554</v>
      </c>
      <c r="C83" s="230"/>
      <c r="D83" s="231">
        <f t="shared" si="2"/>
        <v>20</v>
      </c>
      <c r="E83" s="231">
        <v>20</v>
      </c>
      <c r="F83" s="231" t="s">
        <v>7</v>
      </c>
      <c r="G83" s="279"/>
      <c r="H83" s="279"/>
      <c r="I83" s="279"/>
      <c r="J83" s="279"/>
      <c r="K83" s="211"/>
      <c r="L83" s="208"/>
    </row>
    <row r="84" spans="1:12" s="224" customFormat="1" ht="35.25" customHeight="1">
      <c r="A84" s="242" t="s">
        <v>599</v>
      </c>
      <c r="B84" s="268" t="s">
        <v>553</v>
      </c>
      <c r="C84" s="230"/>
      <c r="D84" s="231">
        <f t="shared" si="2"/>
        <v>60</v>
      </c>
      <c r="E84" s="231">
        <v>60</v>
      </c>
      <c r="F84" s="231" t="s">
        <v>7</v>
      </c>
      <c r="G84" s="279"/>
      <c r="H84" s="279"/>
      <c r="I84" s="279"/>
      <c r="J84" s="279"/>
      <c r="K84" s="211"/>
      <c r="L84" s="208"/>
    </row>
    <row r="85" spans="1:12" s="224" customFormat="1" ht="45.75" customHeight="1">
      <c r="A85" s="242" t="s">
        <v>600</v>
      </c>
      <c r="B85" s="268" t="s">
        <v>557</v>
      </c>
      <c r="C85" s="230"/>
      <c r="D85" s="231">
        <f t="shared" si="2"/>
        <v>0</v>
      </c>
      <c r="E85" s="231"/>
      <c r="F85" s="231" t="s">
        <v>7</v>
      </c>
      <c r="G85" s="279"/>
      <c r="H85" s="279"/>
      <c r="I85" s="279"/>
      <c r="J85" s="279"/>
      <c r="K85" s="211"/>
      <c r="L85" s="208"/>
    </row>
    <row r="86" spans="1:12" s="224" customFormat="1" ht="45.75" customHeight="1">
      <c r="A86" s="242" t="s">
        <v>601</v>
      </c>
      <c r="B86" s="229" t="s">
        <v>602</v>
      </c>
      <c r="C86" s="230"/>
      <c r="D86" s="231">
        <f t="shared" si="2"/>
        <v>40664.8</v>
      </c>
      <c r="E86" s="231">
        <v>40664.8</v>
      </c>
      <c r="F86" s="231" t="s">
        <v>7</v>
      </c>
      <c r="G86" s="279"/>
      <c r="H86" s="279"/>
      <c r="I86" s="279"/>
      <c r="J86" s="279"/>
      <c r="K86" s="211"/>
      <c r="L86" s="208"/>
    </row>
    <row r="87" spans="1:12" s="224" customFormat="1" ht="108" customHeight="1">
      <c r="A87" s="242" t="s">
        <v>604</v>
      </c>
      <c r="B87" s="229" t="s">
        <v>603</v>
      </c>
      <c r="C87" s="230"/>
      <c r="D87" s="231">
        <f t="shared" si="2"/>
        <v>298</v>
      </c>
      <c r="E87" s="231">
        <v>298</v>
      </c>
      <c r="F87" s="231" t="s">
        <v>7</v>
      </c>
      <c r="G87" s="279"/>
      <c r="H87" s="279"/>
      <c r="I87" s="279"/>
      <c r="J87" s="279"/>
      <c r="K87" s="211"/>
      <c r="L87" s="208"/>
    </row>
    <row r="88" spans="1:12" s="224" customFormat="1" ht="27.75" customHeight="1">
      <c r="A88" s="242" t="s">
        <v>605</v>
      </c>
      <c r="B88" s="229" t="s">
        <v>606</v>
      </c>
      <c r="C88" s="230"/>
      <c r="D88" s="231">
        <f t="shared" si="2"/>
        <v>0</v>
      </c>
      <c r="E88" s="231"/>
      <c r="F88" s="231" t="s">
        <v>7</v>
      </c>
      <c r="G88" s="279"/>
      <c r="H88" s="279"/>
      <c r="I88" s="279"/>
      <c r="J88" s="279"/>
      <c r="K88" s="211"/>
      <c r="L88" s="208"/>
    </row>
    <row r="89" spans="1:12" s="224" customFormat="1" ht="89.25" customHeight="1">
      <c r="A89" s="242" t="s">
        <v>607</v>
      </c>
      <c r="B89" s="229" t="s">
        <v>559</v>
      </c>
      <c r="C89" s="230"/>
      <c r="D89" s="231">
        <f t="shared" si="2"/>
        <v>2006.6</v>
      </c>
      <c r="E89" s="231">
        <v>2006.6</v>
      </c>
      <c r="F89" s="231" t="s">
        <v>7</v>
      </c>
      <c r="G89" s="279"/>
      <c r="H89" s="279"/>
      <c r="I89" s="279"/>
      <c r="J89" s="279"/>
      <c r="K89" s="211"/>
      <c r="L89" s="208"/>
    </row>
    <row r="90" spans="1:12" s="224" customFormat="1" ht="117" customHeight="1">
      <c r="A90" s="242" t="s">
        <v>609</v>
      </c>
      <c r="B90" s="229" t="s">
        <v>608</v>
      </c>
      <c r="C90" s="230"/>
      <c r="D90" s="235">
        <f t="shared" si="2"/>
        <v>553</v>
      </c>
      <c r="E90" s="231">
        <v>553</v>
      </c>
      <c r="F90" s="231" t="s">
        <v>7</v>
      </c>
      <c r="G90" s="279"/>
      <c r="H90" s="279"/>
      <c r="I90" s="279"/>
      <c r="J90" s="279"/>
      <c r="K90" s="211"/>
      <c r="L90" s="208"/>
    </row>
    <row r="91" spans="1:12" s="224" customFormat="1" ht="55.5" customHeight="1">
      <c r="A91" s="242" t="s">
        <v>610</v>
      </c>
      <c r="B91" s="229" t="s">
        <v>560</v>
      </c>
      <c r="C91" s="230"/>
      <c r="D91" s="235">
        <f t="shared" si="2"/>
        <v>0</v>
      </c>
      <c r="E91" s="231"/>
      <c r="F91" s="231" t="s">
        <v>7</v>
      </c>
      <c r="G91" s="279"/>
      <c r="H91" s="279"/>
      <c r="I91" s="279"/>
      <c r="J91" s="279"/>
      <c r="K91" s="211"/>
      <c r="L91" s="208"/>
    </row>
    <row r="92" spans="1:12" s="224" customFormat="1" ht="39.75" customHeight="1">
      <c r="A92" s="242" t="s">
        <v>612</v>
      </c>
      <c r="B92" s="229" t="s">
        <v>611</v>
      </c>
      <c r="C92" s="230"/>
      <c r="D92" s="235">
        <f t="shared" si="2"/>
        <v>47015</v>
      </c>
      <c r="E92" s="231">
        <v>47015</v>
      </c>
      <c r="F92" s="231" t="s">
        <v>7</v>
      </c>
      <c r="G92" s="279"/>
      <c r="H92" s="279"/>
      <c r="I92" s="279"/>
      <c r="J92" s="279"/>
      <c r="K92" s="211"/>
      <c r="L92" s="208"/>
    </row>
    <row r="93" spans="1:12" s="224" customFormat="1" ht="72.75" customHeight="1">
      <c r="A93" s="242" t="s">
        <v>614</v>
      </c>
      <c r="B93" s="229" t="s">
        <v>613</v>
      </c>
      <c r="C93" s="230"/>
      <c r="D93" s="235">
        <f t="shared" si="2"/>
        <v>17400.1</v>
      </c>
      <c r="E93" s="231">
        <v>17400.1</v>
      </c>
      <c r="F93" s="231" t="s">
        <v>7</v>
      </c>
      <c r="G93" s="279"/>
      <c r="H93" s="279"/>
      <c r="I93" s="279"/>
      <c r="J93" s="279"/>
      <c r="K93" s="211"/>
      <c r="L93" s="208"/>
    </row>
    <row r="94" spans="1:12" s="224" customFormat="1" ht="106.5" customHeight="1">
      <c r="A94" s="242" t="s">
        <v>615</v>
      </c>
      <c r="B94" s="229" t="s">
        <v>561</v>
      </c>
      <c r="C94" s="230"/>
      <c r="D94" s="235">
        <f t="shared" si="2"/>
        <v>0</v>
      </c>
      <c r="E94" s="231"/>
      <c r="F94" s="231" t="s">
        <v>7</v>
      </c>
      <c r="G94" s="279"/>
      <c r="H94" s="279"/>
      <c r="I94" s="279"/>
      <c r="J94" s="279"/>
      <c r="K94" s="211"/>
      <c r="L94" s="208"/>
    </row>
    <row r="95" spans="1:12" s="224" customFormat="1" ht="63.75" customHeight="1">
      <c r="A95" s="242" t="s">
        <v>616</v>
      </c>
      <c r="B95" s="229" t="s">
        <v>562</v>
      </c>
      <c r="C95" s="230"/>
      <c r="D95" s="235">
        <f t="shared" si="2"/>
        <v>0</v>
      </c>
      <c r="E95" s="231"/>
      <c r="F95" s="231" t="s">
        <v>7</v>
      </c>
      <c r="G95" s="279"/>
      <c r="H95" s="279"/>
      <c r="I95" s="279"/>
      <c r="J95" s="279"/>
      <c r="K95" s="211"/>
      <c r="L95" s="208"/>
    </row>
    <row r="96" spans="1:12" s="224" customFormat="1" ht="160.5" customHeight="1">
      <c r="A96" s="242" t="s">
        <v>618</v>
      </c>
      <c r="B96" s="229" t="s">
        <v>617</v>
      </c>
      <c r="C96" s="230"/>
      <c r="D96" s="231">
        <f t="shared" si="2"/>
        <v>50</v>
      </c>
      <c r="E96" s="231">
        <v>50</v>
      </c>
      <c r="F96" s="231" t="s">
        <v>7</v>
      </c>
      <c r="G96" s="279"/>
      <c r="H96" s="279"/>
      <c r="I96" s="279"/>
      <c r="J96" s="279"/>
      <c r="K96" s="211"/>
      <c r="L96" s="208"/>
    </row>
    <row r="97" spans="1:12" s="224" customFormat="1" ht="37.5" customHeight="1">
      <c r="A97" s="242" t="s">
        <v>619</v>
      </c>
      <c r="B97" s="229" t="s">
        <v>552</v>
      </c>
      <c r="C97" s="230"/>
      <c r="D97" s="231">
        <f t="shared" si="2"/>
        <v>35</v>
      </c>
      <c r="E97" s="231">
        <v>35</v>
      </c>
      <c r="F97" s="231" t="s">
        <v>7</v>
      </c>
      <c r="G97" s="279"/>
      <c r="H97" s="279"/>
      <c r="I97" s="279"/>
      <c r="J97" s="279"/>
      <c r="K97" s="211"/>
      <c r="L97" s="208"/>
    </row>
    <row r="98" spans="1:12" s="224" customFormat="1" ht="36.75" customHeight="1">
      <c r="A98" s="242" t="s">
        <v>621</v>
      </c>
      <c r="B98" s="229" t="s">
        <v>620</v>
      </c>
      <c r="C98" s="230"/>
      <c r="D98" s="231">
        <f t="shared" si="2"/>
        <v>0</v>
      </c>
      <c r="E98" s="231">
        <v>0</v>
      </c>
      <c r="F98" s="231" t="s">
        <v>7</v>
      </c>
      <c r="G98" s="279"/>
      <c r="H98" s="279"/>
      <c r="I98" s="279"/>
      <c r="J98" s="279"/>
      <c r="K98" s="211"/>
      <c r="L98" s="208"/>
    </row>
    <row r="99" spans="1:12" s="224" customFormat="1" ht="36.75" customHeight="1">
      <c r="A99" s="242" t="s">
        <v>622</v>
      </c>
      <c r="B99" s="284" t="s">
        <v>754</v>
      </c>
      <c r="C99" s="230"/>
      <c r="D99" s="231">
        <f t="shared" si="2"/>
        <v>0</v>
      </c>
      <c r="E99" s="231">
        <v>0</v>
      </c>
      <c r="F99" s="231"/>
      <c r="G99" s="279"/>
      <c r="H99" s="279"/>
      <c r="I99" s="279"/>
      <c r="J99" s="279"/>
      <c r="K99" s="211"/>
      <c r="L99" s="208"/>
    </row>
    <row r="100" spans="1:12" s="224" customFormat="1" ht="68.25" customHeight="1">
      <c r="A100" s="242" t="s">
        <v>756</v>
      </c>
      <c r="B100" s="284" t="s">
        <v>755</v>
      </c>
      <c r="C100" s="230"/>
      <c r="D100" s="231">
        <f t="shared" si="2"/>
        <v>0</v>
      </c>
      <c r="E100" s="231">
        <v>0</v>
      </c>
      <c r="F100" s="231"/>
      <c r="G100" s="279"/>
      <c r="H100" s="279"/>
      <c r="I100" s="279"/>
      <c r="J100" s="279"/>
      <c r="K100" s="211"/>
      <c r="L100" s="208"/>
    </row>
    <row r="101" spans="1:12" s="224" customFormat="1" ht="28.5" customHeight="1">
      <c r="A101" s="242" t="s">
        <v>757</v>
      </c>
      <c r="B101" s="229" t="s">
        <v>566</v>
      </c>
      <c r="C101" s="230"/>
      <c r="D101" s="231">
        <f t="shared" si="2"/>
        <v>2730</v>
      </c>
      <c r="E101" s="231">
        <v>2730</v>
      </c>
      <c r="F101" s="231" t="s">
        <v>7</v>
      </c>
      <c r="G101" s="279"/>
      <c r="H101" s="279"/>
      <c r="I101" s="279"/>
      <c r="J101" s="279"/>
      <c r="K101" s="211"/>
      <c r="L101" s="208"/>
    </row>
    <row r="102" spans="1:12" s="224" customFormat="1" ht="42" customHeight="1">
      <c r="A102" s="228" t="s">
        <v>758</v>
      </c>
      <c r="B102" s="229" t="s">
        <v>563</v>
      </c>
      <c r="C102" s="230"/>
      <c r="D102" s="231">
        <f t="shared" si="2"/>
        <v>0</v>
      </c>
      <c r="E102" s="231"/>
      <c r="F102" s="231" t="s">
        <v>7</v>
      </c>
      <c r="G102" s="279"/>
      <c r="H102" s="279"/>
      <c r="I102" s="279"/>
      <c r="J102" s="279"/>
      <c r="K102" s="211"/>
      <c r="L102" s="208"/>
    </row>
    <row r="103" spans="1:11" ht="33.75" customHeight="1">
      <c r="A103" s="228" t="s">
        <v>759</v>
      </c>
      <c r="B103" s="229" t="s">
        <v>623</v>
      </c>
      <c r="C103" s="230"/>
      <c r="D103" s="231">
        <f t="shared" si="2"/>
        <v>0</v>
      </c>
      <c r="E103" s="231"/>
      <c r="F103" s="231" t="s">
        <v>7</v>
      </c>
      <c r="G103" s="279"/>
      <c r="H103" s="279"/>
      <c r="I103" s="279"/>
      <c r="J103" s="279"/>
      <c r="K103" s="211"/>
    </row>
    <row r="104" spans="1:12" s="224" customFormat="1" ht="29.25" customHeight="1">
      <c r="A104" s="220" t="s">
        <v>28</v>
      </c>
      <c r="B104" s="269" t="s">
        <v>739</v>
      </c>
      <c r="C104" s="226">
        <v>7431</v>
      </c>
      <c r="D104" s="227">
        <f>SUM(D105:D106)</f>
        <v>400</v>
      </c>
      <c r="E104" s="227">
        <f>SUM(E105:E106)</f>
        <v>400</v>
      </c>
      <c r="F104" s="223" t="s">
        <v>7</v>
      </c>
      <c r="G104" s="278"/>
      <c r="H104" s="278"/>
      <c r="I104" s="278"/>
      <c r="J104" s="278"/>
      <c r="K104" s="211"/>
      <c r="L104" s="208"/>
    </row>
    <row r="105" spans="1:11" ht="54.75" customHeight="1">
      <c r="A105" s="228" t="s">
        <v>29</v>
      </c>
      <c r="B105" s="251" t="s">
        <v>740</v>
      </c>
      <c r="C105" s="258"/>
      <c r="D105" s="231">
        <f>SUM(E105:F105)</f>
        <v>400</v>
      </c>
      <c r="E105" s="231">
        <v>400</v>
      </c>
      <c r="F105" s="231" t="s">
        <v>7</v>
      </c>
      <c r="G105" s="279"/>
      <c r="H105" s="279"/>
      <c r="I105" s="279"/>
      <c r="J105" s="279"/>
      <c r="K105" s="211"/>
    </row>
    <row r="106" spans="1:12" s="224" customFormat="1" ht="54">
      <c r="A106" s="228" t="s">
        <v>30</v>
      </c>
      <c r="B106" s="251" t="s">
        <v>741</v>
      </c>
      <c r="C106" s="258"/>
      <c r="D106" s="231">
        <f>SUM(E106:F106)</f>
        <v>0</v>
      </c>
      <c r="E106" s="231"/>
      <c r="F106" s="231" t="s">
        <v>7</v>
      </c>
      <c r="G106" s="281"/>
      <c r="H106" s="281"/>
      <c r="I106" s="281"/>
      <c r="J106" s="281"/>
      <c r="K106" s="211"/>
      <c r="L106" s="208"/>
    </row>
    <row r="107" spans="1:12" s="224" customFormat="1" ht="56.25" customHeight="1">
      <c r="A107" s="265" t="s">
        <v>31</v>
      </c>
      <c r="B107" s="225" t="s">
        <v>624</v>
      </c>
      <c r="C107" s="226">
        <v>7441</v>
      </c>
      <c r="D107" s="227">
        <f>SUM(D108:D109)</f>
        <v>0</v>
      </c>
      <c r="E107" s="227">
        <f>SUM(E108:E109)</f>
        <v>0</v>
      </c>
      <c r="F107" s="223" t="s">
        <v>7</v>
      </c>
      <c r="G107" s="278"/>
      <c r="H107" s="278"/>
      <c r="I107" s="278"/>
      <c r="J107" s="278"/>
      <c r="K107" s="211"/>
      <c r="L107" s="208"/>
    </row>
    <row r="108" spans="1:12" s="224" customFormat="1" ht="121.5" customHeight="1">
      <c r="A108" s="270" t="s">
        <v>32</v>
      </c>
      <c r="B108" s="229" t="s">
        <v>742</v>
      </c>
      <c r="C108" s="258"/>
      <c r="D108" s="231">
        <f>SUM(E108:F108)</f>
        <v>0</v>
      </c>
      <c r="E108" s="235"/>
      <c r="F108" s="231" t="s">
        <v>7</v>
      </c>
      <c r="G108" s="279"/>
      <c r="H108" s="279"/>
      <c r="I108" s="279"/>
      <c r="J108" s="279"/>
      <c r="K108" s="211"/>
      <c r="L108" s="208"/>
    </row>
    <row r="109" spans="1:12" s="224" customFormat="1" ht="121.5" customHeight="1">
      <c r="A109" s="242" t="s">
        <v>33</v>
      </c>
      <c r="B109" s="229" t="s">
        <v>743</v>
      </c>
      <c r="C109" s="271"/>
      <c r="D109" s="231">
        <f>SUM(E109:F109)</f>
        <v>0</v>
      </c>
      <c r="E109" s="235"/>
      <c r="F109" s="231" t="s">
        <v>7</v>
      </c>
      <c r="G109" s="281"/>
      <c r="H109" s="281"/>
      <c r="I109" s="281"/>
      <c r="J109" s="281"/>
      <c r="K109" s="211"/>
      <c r="L109" s="208"/>
    </row>
    <row r="110" spans="1:12" s="224" customFormat="1" ht="58.5" customHeight="1">
      <c r="A110" s="220" t="s">
        <v>34</v>
      </c>
      <c r="B110" s="225" t="s">
        <v>625</v>
      </c>
      <c r="C110" s="226">
        <v>7442</v>
      </c>
      <c r="D110" s="227">
        <f>SUM(D111:D112)</f>
        <v>0</v>
      </c>
      <c r="E110" s="223" t="s">
        <v>7</v>
      </c>
      <c r="F110" s="227">
        <f>SUM(F111:F112)</f>
        <v>0</v>
      </c>
      <c r="G110" s="280"/>
      <c r="H110" s="280"/>
      <c r="I110" s="280"/>
      <c r="J110" s="280"/>
      <c r="K110" s="211"/>
      <c r="L110" s="208"/>
    </row>
    <row r="111" spans="1:11" ht="134.25" customHeight="1">
      <c r="A111" s="228" t="s">
        <v>35</v>
      </c>
      <c r="B111" s="272" t="s">
        <v>744</v>
      </c>
      <c r="C111" s="258"/>
      <c r="D111" s="231">
        <f>SUM(E111:F111)</f>
        <v>0</v>
      </c>
      <c r="E111" s="231" t="s">
        <v>7</v>
      </c>
      <c r="F111" s="231">
        <v>0</v>
      </c>
      <c r="G111" s="279"/>
      <c r="H111" s="279"/>
      <c r="I111" s="279"/>
      <c r="J111" s="279"/>
      <c r="K111" s="211"/>
    </row>
    <row r="112" spans="1:12" s="224" customFormat="1" ht="135">
      <c r="A112" s="228" t="s">
        <v>36</v>
      </c>
      <c r="B112" s="251" t="s">
        <v>745</v>
      </c>
      <c r="C112" s="258"/>
      <c r="D112" s="231">
        <f>SUM(E112:F112)</f>
        <v>0</v>
      </c>
      <c r="E112" s="231" t="s">
        <v>7</v>
      </c>
      <c r="F112" s="231">
        <v>0</v>
      </c>
      <c r="G112" s="279"/>
      <c r="H112" s="279"/>
      <c r="I112" s="279"/>
      <c r="J112" s="279"/>
      <c r="K112" s="211"/>
      <c r="L112" s="208"/>
    </row>
    <row r="113" spans="1:12" s="224" customFormat="1" ht="42.75">
      <c r="A113" s="273" t="s">
        <v>37</v>
      </c>
      <c r="B113" s="225" t="s">
        <v>746</v>
      </c>
      <c r="C113" s="226">
        <v>7452</v>
      </c>
      <c r="D113" s="227">
        <f>SUM(D114:D116)</f>
        <v>0</v>
      </c>
      <c r="E113" s="227">
        <f>SUM(E114:E116)</f>
        <v>0</v>
      </c>
      <c r="F113" s="227">
        <f>SUM(F114:F116)</f>
        <v>0</v>
      </c>
      <c r="G113" s="278"/>
      <c r="H113" s="278"/>
      <c r="I113" s="278"/>
      <c r="J113" s="278"/>
      <c r="K113" s="211"/>
      <c r="L113" s="208"/>
    </row>
    <row r="114" spans="1:11" ht="37.5" customHeight="1">
      <c r="A114" s="228" t="s">
        <v>38</v>
      </c>
      <c r="B114" s="274" t="s">
        <v>747</v>
      </c>
      <c r="C114" s="258"/>
      <c r="D114" s="231">
        <f>SUM(E114:F114)</f>
        <v>0</v>
      </c>
      <c r="E114" s="231" t="s">
        <v>7</v>
      </c>
      <c r="F114" s="231">
        <v>0</v>
      </c>
      <c r="G114" s="279"/>
      <c r="H114" s="279"/>
      <c r="I114" s="279"/>
      <c r="J114" s="279"/>
      <c r="K114" s="211"/>
    </row>
    <row r="115" spans="1:11" ht="39.75" customHeight="1">
      <c r="A115" s="228" t="s">
        <v>39</v>
      </c>
      <c r="B115" s="274" t="s">
        <v>748</v>
      </c>
      <c r="C115" s="258"/>
      <c r="D115" s="231">
        <f>SUM(E115:F115)</f>
        <v>0</v>
      </c>
      <c r="E115" s="231" t="s">
        <v>7</v>
      </c>
      <c r="F115" s="231"/>
      <c r="G115" s="279"/>
      <c r="H115" s="279"/>
      <c r="I115" s="279"/>
      <c r="J115" s="279"/>
      <c r="K115" s="211"/>
    </row>
    <row r="116" spans="1:11" ht="42.75" customHeight="1">
      <c r="A116" s="228" t="s">
        <v>40</v>
      </c>
      <c r="B116" s="274" t="s">
        <v>749</v>
      </c>
      <c r="C116" s="258"/>
      <c r="D116" s="231">
        <f>SUM(E116:F116)</f>
        <v>0</v>
      </c>
      <c r="E116" s="275">
        <v>0</v>
      </c>
      <c r="F116" s="231">
        <v>0</v>
      </c>
      <c r="G116" s="279"/>
      <c r="H116" s="279"/>
      <c r="I116" s="279"/>
      <c r="J116" s="279"/>
      <c r="K116" s="211"/>
    </row>
    <row r="117" spans="2:13" ht="13.5">
      <c r="B117" s="216"/>
      <c r="D117" s="216"/>
      <c r="E117" s="216"/>
      <c r="F117" s="216"/>
      <c r="G117" s="216"/>
      <c r="H117" s="216"/>
      <c r="I117" s="216"/>
      <c r="J117" s="216"/>
      <c r="K117" s="216"/>
      <c r="M117" s="216"/>
    </row>
    <row r="118" spans="2:13" ht="13.5">
      <c r="B118" s="216"/>
      <c r="D118" s="216"/>
      <c r="E118" s="216"/>
      <c r="F118" s="216"/>
      <c r="G118" s="216"/>
      <c r="H118" s="216"/>
      <c r="I118" s="216"/>
      <c r="J118" s="216"/>
      <c r="K118" s="216"/>
      <c r="M118" s="216"/>
    </row>
    <row r="119" spans="2:13" ht="13.5">
      <c r="B119" s="216"/>
      <c r="D119" s="216"/>
      <c r="E119" s="216"/>
      <c r="F119" s="216"/>
      <c r="G119" s="216"/>
      <c r="H119" s="216"/>
      <c r="I119" s="216"/>
      <c r="J119" s="216"/>
      <c r="K119" s="216"/>
      <c r="M119" s="216"/>
    </row>
    <row r="120" spans="2:13" ht="13.5">
      <c r="B120" s="216"/>
      <c r="D120" s="216"/>
      <c r="E120" s="216"/>
      <c r="F120" s="216"/>
      <c r="G120" s="216"/>
      <c r="H120" s="216"/>
      <c r="I120" s="216"/>
      <c r="J120" s="216"/>
      <c r="K120" s="216"/>
      <c r="M120" s="216"/>
    </row>
    <row r="121" spans="2:13" ht="13.5">
      <c r="B121" s="216"/>
      <c r="D121" s="216"/>
      <c r="E121" s="216"/>
      <c r="F121" s="216"/>
      <c r="G121" s="216"/>
      <c r="H121" s="216"/>
      <c r="I121" s="216"/>
      <c r="J121" s="216"/>
      <c r="K121" s="216"/>
      <c r="M121" s="216"/>
    </row>
    <row r="122" spans="2:13" ht="13.5">
      <c r="B122" s="216"/>
      <c r="D122" s="216"/>
      <c r="E122" s="216"/>
      <c r="F122" s="216"/>
      <c r="G122" s="216"/>
      <c r="H122" s="216"/>
      <c r="I122" s="216"/>
      <c r="J122" s="216"/>
      <c r="K122" s="216"/>
      <c r="M122" s="216"/>
    </row>
    <row r="123" spans="2:13" ht="13.5">
      <c r="B123" s="216"/>
      <c r="D123" s="216"/>
      <c r="E123" s="216"/>
      <c r="F123" s="216"/>
      <c r="G123" s="216"/>
      <c r="H123" s="216"/>
      <c r="I123" s="216"/>
      <c r="J123" s="216"/>
      <c r="K123" s="216"/>
      <c r="M123" s="216"/>
    </row>
    <row r="124" spans="2:13" ht="13.5">
      <c r="B124" s="216"/>
      <c r="D124" s="216"/>
      <c r="E124" s="216"/>
      <c r="F124" s="216"/>
      <c r="G124" s="216"/>
      <c r="H124" s="216"/>
      <c r="I124" s="216"/>
      <c r="J124" s="216"/>
      <c r="K124" s="216"/>
      <c r="M124" s="216"/>
    </row>
    <row r="125" spans="2:13" ht="13.5">
      <c r="B125" s="216"/>
      <c r="D125" s="216"/>
      <c r="E125" s="216"/>
      <c r="F125" s="216"/>
      <c r="G125" s="216"/>
      <c r="H125" s="216"/>
      <c r="I125" s="216"/>
      <c r="J125" s="216"/>
      <c r="K125" s="216"/>
      <c r="M125" s="216"/>
    </row>
    <row r="126" spans="2:13" ht="13.5">
      <c r="B126" s="216"/>
      <c r="D126" s="216"/>
      <c r="E126" s="216"/>
      <c r="F126" s="216"/>
      <c r="G126" s="216"/>
      <c r="H126" s="216"/>
      <c r="I126" s="216"/>
      <c r="J126" s="216"/>
      <c r="K126" s="216"/>
      <c r="M126" s="216"/>
    </row>
    <row r="127" spans="2:13" ht="13.5">
      <c r="B127" s="216"/>
      <c r="D127" s="216"/>
      <c r="E127" s="216"/>
      <c r="F127" s="216"/>
      <c r="G127" s="216"/>
      <c r="H127" s="216"/>
      <c r="I127" s="216"/>
      <c r="J127" s="216"/>
      <c r="K127" s="216"/>
      <c r="M127" s="216"/>
    </row>
    <row r="128" spans="2:13" ht="13.5">
      <c r="B128" s="216"/>
      <c r="D128" s="216"/>
      <c r="E128" s="216"/>
      <c r="F128" s="216"/>
      <c r="G128" s="216"/>
      <c r="H128" s="216"/>
      <c r="I128" s="216"/>
      <c r="J128" s="216"/>
      <c r="K128" s="216"/>
      <c r="M128" s="216"/>
    </row>
    <row r="129" spans="2:13" ht="13.5">
      <c r="B129" s="216"/>
      <c r="D129" s="216"/>
      <c r="E129" s="216"/>
      <c r="F129" s="216"/>
      <c r="G129" s="216"/>
      <c r="H129" s="216"/>
      <c r="I129" s="216"/>
      <c r="J129" s="216"/>
      <c r="K129" s="216"/>
      <c r="M129" s="216"/>
    </row>
    <row r="130" spans="2:13" ht="13.5">
      <c r="B130" s="216"/>
      <c r="D130" s="216"/>
      <c r="E130" s="216"/>
      <c r="F130" s="216"/>
      <c r="G130" s="216"/>
      <c r="H130" s="216"/>
      <c r="I130" s="216"/>
      <c r="J130" s="216"/>
      <c r="K130" s="216"/>
      <c r="M130" s="216"/>
    </row>
    <row r="131" spans="2:13" ht="13.5">
      <c r="B131" s="216"/>
      <c r="D131" s="216"/>
      <c r="E131" s="216"/>
      <c r="F131" s="216"/>
      <c r="G131" s="216"/>
      <c r="H131" s="216"/>
      <c r="I131" s="216"/>
      <c r="J131" s="216"/>
      <c r="K131" s="216"/>
      <c r="M131" s="216"/>
    </row>
    <row r="132" spans="2:13" ht="13.5">
      <c r="B132" s="216"/>
      <c r="D132" s="216"/>
      <c r="E132" s="216"/>
      <c r="F132" s="216"/>
      <c r="G132" s="216"/>
      <c r="H132" s="216"/>
      <c r="I132" s="216"/>
      <c r="J132" s="216"/>
      <c r="K132" s="216"/>
      <c r="M132" s="216"/>
    </row>
    <row r="133" spans="2:13" ht="13.5">
      <c r="B133" s="216"/>
      <c r="D133" s="216"/>
      <c r="E133" s="216"/>
      <c r="F133" s="216"/>
      <c r="G133" s="216"/>
      <c r="H133" s="216"/>
      <c r="I133" s="216"/>
      <c r="J133" s="216"/>
      <c r="K133" s="216"/>
      <c r="M133" s="216"/>
    </row>
    <row r="134" spans="2:13" ht="13.5">
      <c r="B134" s="216"/>
      <c r="D134" s="216"/>
      <c r="E134" s="216"/>
      <c r="F134" s="216"/>
      <c r="G134" s="216"/>
      <c r="H134" s="216"/>
      <c r="I134" s="216"/>
      <c r="J134" s="216"/>
      <c r="K134" s="216"/>
      <c r="M134" s="216"/>
    </row>
    <row r="135" spans="2:13" ht="13.5">
      <c r="B135" s="216"/>
      <c r="D135" s="216"/>
      <c r="E135" s="216"/>
      <c r="F135" s="216"/>
      <c r="G135" s="216"/>
      <c r="H135" s="216"/>
      <c r="I135" s="216"/>
      <c r="J135" s="216"/>
      <c r="K135" s="216"/>
      <c r="M135" s="216"/>
    </row>
    <row r="136" spans="2:13" ht="13.5">
      <c r="B136" s="216"/>
      <c r="D136" s="216"/>
      <c r="E136" s="216"/>
      <c r="F136" s="216"/>
      <c r="G136" s="216"/>
      <c r="H136" s="216"/>
      <c r="I136" s="216"/>
      <c r="J136" s="216"/>
      <c r="K136" s="216"/>
      <c r="M136" s="216"/>
    </row>
    <row r="137" spans="2:13" ht="13.5">
      <c r="B137" s="216"/>
      <c r="D137" s="216"/>
      <c r="E137" s="216"/>
      <c r="F137" s="216"/>
      <c r="G137" s="216"/>
      <c r="H137" s="216"/>
      <c r="I137" s="216"/>
      <c r="J137" s="216"/>
      <c r="K137" s="216"/>
      <c r="M137" s="216"/>
    </row>
    <row r="138" spans="2:13" ht="13.5">
      <c r="B138" s="216"/>
      <c r="D138" s="216"/>
      <c r="E138" s="216"/>
      <c r="F138" s="216"/>
      <c r="G138" s="216"/>
      <c r="H138" s="216"/>
      <c r="I138" s="216"/>
      <c r="J138" s="216"/>
      <c r="K138" s="216"/>
      <c r="M138" s="216"/>
    </row>
    <row r="139" spans="2:13" ht="13.5">
      <c r="B139" s="216"/>
      <c r="D139" s="216"/>
      <c r="E139" s="216"/>
      <c r="F139" s="216"/>
      <c r="G139" s="216"/>
      <c r="H139" s="216"/>
      <c r="I139" s="216"/>
      <c r="J139" s="216"/>
      <c r="K139" s="216"/>
      <c r="M139" s="216"/>
    </row>
    <row r="140" spans="2:13" ht="13.5">
      <c r="B140" s="216"/>
      <c r="D140" s="216"/>
      <c r="E140" s="216"/>
      <c r="F140" s="216"/>
      <c r="G140" s="216"/>
      <c r="H140" s="216"/>
      <c r="I140" s="216"/>
      <c r="J140" s="216"/>
      <c r="K140" s="216"/>
      <c r="M140" s="216"/>
    </row>
    <row r="141" spans="2:13" ht="13.5">
      <c r="B141" s="216"/>
      <c r="D141" s="216"/>
      <c r="E141" s="216"/>
      <c r="F141" s="216"/>
      <c r="G141" s="216"/>
      <c r="H141" s="216"/>
      <c r="I141" s="216"/>
      <c r="J141" s="216"/>
      <c r="K141" s="216"/>
      <c r="M141" s="216"/>
    </row>
    <row r="142" spans="2:13" ht="13.5">
      <c r="B142" s="216"/>
      <c r="D142" s="216"/>
      <c r="E142" s="216"/>
      <c r="F142" s="216"/>
      <c r="G142" s="216"/>
      <c r="H142" s="216"/>
      <c r="I142" s="216"/>
      <c r="J142" s="216"/>
      <c r="K142" s="216"/>
      <c r="M142" s="216"/>
    </row>
    <row r="143" spans="2:13" ht="13.5">
      <c r="B143" s="216"/>
      <c r="D143" s="216"/>
      <c r="E143" s="216"/>
      <c r="F143" s="216"/>
      <c r="G143" s="216"/>
      <c r="H143" s="216"/>
      <c r="I143" s="216"/>
      <c r="J143" s="216"/>
      <c r="K143" s="216"/>
      <c r="M143" s="216"/>
    </row>
    <row r="144" spans="2:13" ht="13.5">
      <c r="B144" s="216"/>
      <c r="D144" s="216"/>
      <c r="E144" s="216"/>
      <c r="F144" s="216"/>
      <c r="G144" s="216"/>
      <c r="H144" s="216"/>
      <c r="I144" s="216"/>
      <c r="J144" s="216"/>
      <c r="K144" s="216"/>
      <c r="M144" s="216"/>
    </row>
    <row r="145" spans="2:13" ht="13.5">
      <c r="B145" s="216"/>
      <c r="D145" s="216"/>
      <c r="E145" s="216"/>
      <c r="F145" s="216"/>
      <c r="G145" s="216"/>
      <c r="H145" s="216"/>
      <c r="I145" s="216"/>
      <c r="J145" s="216"/>
      <c r="K145" s="216"/>
      <c r="M145" s="216"/>
    </row>
    <row r="146" spans="2:13" ht="13.5">
      <c r="B146" s="216"/>
      <c r="D146" s="216"/>
      <c r="E146" s="216"/>
      <c r="F146" s="216"/>
      <c r="G146" s="216"/>
      <c r="H146" s="216"/>
      <c r="I146" s="216"/>
      <c r="J146" s="216"/>
      <c r="K146" s="216"/>
      <c r="M146" s="216"/>
    </row>
    <row r="147" spans="2:13" ht="13.5">
      <c r="B147" s="216"/>
      <c r="D147" s="216"/>
      <c r="E147" s="216"/>
      <c r="F147" s="216"/>
      <c r="G147" s="216"/>
      <c r="H147" s="216"/>
      <c r="I147" s="216"/>
      <c r="J147" s="216"/>
      <c r="K147" s="216"/>
      <c r="M147" s="216"/>
    </row>
    <row r="148" spans="2:13" ht="13.5">
      <c r="B148" s="216"/>
      <c r="D148" s="216"/>
      <c r="E148" s="216"/>
      <c r="F148" s="216"/>
      <c r="G148" s="216"/>
      <c r="H148" s="216"/>
      <c r="I148" s="216"/>
      <c r="J148" s="216"/>
      <c r="K148" s="216"/>
      <c r="M148" s="216"/>
    </row>
    <row r="149" spans="2:13" ht="13.5">
      <c r="B149" s="216"/>
      <c r="D149" s="216"/>
      <c r="E149" s="216"/>
      <c r="F149" s="216"/>
      <c r="G149" s="216"/>
      <c r="H149" s="216"/>
      <c r="I149" s="216"/>
      <c r="J149" s="216"/>
      <c r="K149" s="216"/>
      <c r="M149" s="216"/>
    </row>
    <row r="150" spans="2:13" ht="13.5">
      <c r="B150" s="216"/>
      <c r="D150" s="216"/>
      <c r="E150" s="216"/>
      <c r="F150" s="216"/>
      <c r="G150" s="216"/>
      <c r="H150" s="216"/>
      <c r="I150" s="216"/>
      <c r="J150" s="216"/>
      <c r="K150" s="216"/>
      <c r="M150" s="216"/>
    </row>
    <row r="151" spans="2:13" ht="13.5">
      <c r="B151" s="216"/>
      <c r="D151" s="216"/>
      <c r="E151" s="216"/>
      <c r="F151" s="216"/>
      <c r="G151" s="216"/>
      <c r="H151" s="216"/>
      <c r="I151" s="216"/>
      <c r="J151" s="216"/>
      <c r="K151" s="216"/>
      <c r="M151" s="216"/>
    </row>
    <row r="152" spans="2:13" ht="13.5">
      <c r="B152" s="216"/>
      <c r="D152" s="216"/>
      <c r="E152" s="216"/>
      <c r="F152" s="216"/>
      <c r="G152" s="216"/>
      <c r="H152" s="216"/>
      <c r="I152" s="216"/>
      <c r="J152" s="216"/>
      <c r="K152" s="216"/>
      <c r="M152" s="216"/>
    </row>
    <row r="153" spans="2:13" ht="13.5">
      <c r="B153" s="216"/>
      <c r="D153" s="216"/>
      <c r="E153" s="216"/>
      <c r="F153" s="216"/>
      <c r="G153" s="216"/>
      <c r="H153" s="216"/>
      <c r="I153" s="216"/>
      <c r="J153" s="216"/>
      <c r="K153" s="216"/>
      <c r="M153" s="216"/>
    </row>
  </sheetData>
  <sheetProtection/>
  <protectedRanges>
    <protectedRange sqref="E47 G47:K47" name="Range7"/>
    <protectedRange sqref="E105:E106 E108:E109 F111:F112 G108:K109 F114:F115 G105:K106 L117 L106:L107 L109:L110 G115:J115 E116:K116 K79:K103 L103:L104" name="Range4"/>
    <protectedRange sqref="E37:E38 E41:E44 F49 G51:K51 E51 F53 G55:K55 E55 G41:K44 L28:L36 L38:L39 L42:L45 L56 G37:K38 K27:K35" name="Range2"/>
    <protectedRange sqref="E11:E13 E15 L19:L25 G15:K15 L12:L14 K18:K35 G11:K13" name="Range1"/>
    <protectedRange sqref="G57:K60 E57:E60 G70:K73 G75:K77 F66 E68 E70:E73 E75:E77 L58:L60 G68:K68 L76:L78 L69 L71:L74 F62:F63" name="Range3"/>
    <protectedRange sqref="L26:L27" name="Range6"/>
    <protectedRange sqref="A1 F1" name="Range8"/>
    <protectedRange sqref="E19" name="Range1_1"/>
    <protectedRange sqref="E18 E20:E35" name="Range3_1"/>
    <protectedRange sqref="E80:E85 G80:J85 G87:J103 E87:E103" name="Range3_2"/>
  </protectedRanges>
  <mergeCells count="11">
    <mergeCell ref="A1:F1"/>
    <mergeCell ref="E3:F3"/>
    <mergeCell ref="I3:J3"/>
    <mergeCell ref="A4:A6"/>
    <mergeCell ref="B4:B6"/>
    <mergeCell ref="C4:C6"/>
    <mergeCell ref="D4:F4"/>
    <mergeCell ref="G4:J4"/>
    <mergeCell ref="D5:D6"/>
    <mergeCell ref="E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8"/>
  <sheetViews>
    <sheetView zoomScalePageLayoutView="0" workbookViewId="0" topLeftCell="A304">
      <selection activeCell="K314" sqref="K314"/>
    </sheetView>
  </sheetViews>
  <sheetFormatPr defaultColWidth="9.140625" defaultRowHeight="15"/>
  <cols>
    <col min="1" max="1" width="5.140625" style="65" customWidth="1"/>
    <col min="2" max="2" width="5.00390625" style="70" customWidth="1"/>
    <col min="3" max="3" width="5.28125" style="71" customWidth="1"/>
    <col min="4" max="4" width="4.57421875" style="72" customWidth="1"/>
    <col min="5" max="5" width="40.8515625" style="66" customWidth="1"/>
    <col min="6" max="6" width="15.00390625" style="18" customWidth="1"/>
    <col min="7" max="7" width="14.140625" style="18" customWidth="1"/>
    <col min="8" max="8" width="12.28125" style="18" customWidth="1"/>
    <col min="9" max="16384" width="9.140625" style="18" customWidth="1"/>
  </cols>
  <sheetData>
    <row r="1" spans="1:9" s="1" customFormat="1" ht="17.25">
      <c r="A1" s="15"/>
      <c r="B1" s="306" t="s">
        <v>238</v>
      </c>
      <c r="C1" s="306"/>
      <c r="D1" s="306"/>
      <c r="E1" s="306"/>
      <c r="F1" s="306"/>
      <c r="G1" s="306"/>
      <c r="H1" s="306"/>
      <c r="I1" s="77"/>
    </row>
    <row r="2" spans="1:9" s="1" customFormat="1" ht="39" customHeight="1">
      <c r="A2" s="16"/>
      <c r="B2" s="307" t="s">
        <v>239</v>
      </c>
      <c r="C2" s="307"/>
      <c r="D2" s="307"/>
      <c r="E2" s="307"/>
      <c r="F2" s="307"/>
      <c r="G2" s="307"/>
      <c r="H2" s="307"/>
      <c r="I2" s="77"/>
    </row>
    <row r="3" spans="1:9" s="1" customFormat="1" ht="21.75" customHeight="1" thickBot="1">
      <c r="A3" s="17"/>
      <c r="B3" s="78"/>
      <c r="C3" s="78"/>
      <c r="D3" s="78"/>
      <c r="E3" s="78"/>
      <c r="F3" s="78"/>
      <c r="G3" s="10" t="s">
        <v>240</v>
      </c>
      <c r="H3" s="75"/>
      <c r="I3" s="77"/>
    </row>
    <row r="4" spans="1:8" s="20" customFormat="1" ht="26.25" customHeight="1">
      <c r="A4" s="308"/>
      <c r="B4" s="310"/>
      <c r="C4" s="312"/>
      <c r="D4" s="312"/>
      <c r="E4" s="314"/>
      <c r="F4" s="19" t="s">
        <v>47</v>
      </c>
      <c r="G4" s="73" t="s">
        <v>48</v>
      </c>
      <c r="H4" s="74"/>
    </row>
    <row r="5" spans="1:8" s="24" customFormat="1" ht="33.75" customHeight="1" thickBot="1">
      <c r="A5" s="309"/>
      <c r="B5" s="311"/>
      <c r="C5" s="313"/>
      <c r="D5" s="313"/>
      <c r="E5" s="315"/>
      <c r="F5" s="21" t="s">
        <v>49</v>
      </c>
      <c r="G5" s="22" t="s">
        <v>50</v>
      </c>
      <c r="H5" s="23" t="s">
        <v>51</v>
      </c>
    </row>
    <row r="6" spans="1:8" s="32" customFormat="1" ht="15.75" thickBot="1">
      <c r="A6" s="25">
        <v>1</v>
      </c>
      <c r="B6" s="26">
        <v>2</v>
      </c>
      <c r="C6" s="26">
        <v>3</v>
      </c>
      <c r="D6" s="27">
        <v>4</v>
      </c>
      <c r="E6" s="28">
        <v>5</v>
      </c>
      <c r="F6" s="29">
        <v>6</v>
      </c>
      <c r="G6" s="30">
        <v>7</v>
      </c>
      <c r="H6" s="31">
        <v>8</v>
      </c>
    </row>
    <row r="7" spans="1:8" s="34" customFormat="1" ht="72" thickBot="1">
      <c r="A7" s="33">
        <v>2000</v>
      </c>
      <c r="B7" s="158" t="s">
        <v>52</v>
      </c>
      <c r="C7" s="159" t="s">
        <v>7</v>
      </c>
      <c r="D7" s="160" t="s">
        <v>7</v>
      </c>
      <c r="E7" s="157" t="s">
        <v>544</v>
      </c>
      <c r="F7" s="161">
        <f>SUM(F8,F82,F100,F126,F179,F202,F224,F253,F288,F321,F353)</f>
        <v>1822982.2</v>
      </c>
      <c r="G7" s="161">
        <f>SUM(G8,G82,G100,G126,G179,G202,G224,G253,G288,G321,G353)</f>
        <v>1822982.2</v>
      </c>
      <c r="H7" s="161">
        <f>SUM(H8,H82,H100,H126,H179,H202,H224,H253,H288,H321,H353)</f>
        <v>0</v>
      </c>
    </row>
    <row r="8" spans="1:8" s="40" customFormat="1" ht="64.5" customHeight="1">
      <c r="A8" s="35">
        <v>2100</v>
      </c>
      <c r="B8" s="153" t="s">
        <v>53</v>
      </c>
      <c r="C8" s="154" t="s">
        <v>54</v>
      </c>
      <c r="D8" s="155" t="s">
        <v>54</v>
      </c>
      <c r="E8" s="147" t="s">
        <v>540</v>
      </c>
      <c r="F8" s="156">
        <f>SUM(F10,F38,F42,F55,F58,F61,F72,F75)</f>
        <v>648087.9999999999</v>
      </c>
      <c r="G8" s="156">
        <f>SUM(G10,G38,G42,G55,G58,G61,G72,G75)</f>
        <v>648087.9999999999</v>
      </c>
      <c r="H8" s="156">
        <f>SUM(H10,H38,H42,H55,H58,H61,H72,H75)</f>
        <v>0</v>
      </c>
    </row>
    <row r="9" spans="1:8" ht="18" customHeight="1">
      <c r="A9" s="35"/>
      <c r="B9" s="36"/>
      <c r="C9" s="37"/>
      <c r="D9" s="38"/>
      <c r="E9" s="41" t="s">
        <v>2</v>
      </c>
      <c r="F9" s="39"/>
      <c r="G9" s="42"/>
      <c r="H9" s="43"/>
    </row>
    <row r="10" spans="1:8" s="48" customFormat="1" ht="51.75" customHeight="1">
      <c r="A10" s="44">
        <v>2110</v>
      </c>
      <c r="B10" s="36" t="s">
        <v>53</v>
      </c>
      <c r="C10" s="45" t="s">
        <v>55</v>
      </c>
      <c r="D10" s="46" t="s">
        <v>54</v>
      </c>
      <c r="E10" s="41" t="s">
        <v>56</v>
      </c>
      <c r="F10" s="47">
        <f>SUM(F12,F37)</f>
        <v>611163.7</v>
      </c>
      <c r="G10" s="47">
        <f>SUM(G12,G37)</f>
        <v>611163.7</v>
      </c>
      <c r="H10" s="47">
        <f>SUM(H12,H37)</f>
        <v>0</v>
      </c>
    </row>
    <row r="11" spans="1:8" s="48" customFormat="1" ht="12" customHeight="1">
      <c r="A11" s="44"/>
      <c r="B11" s="36"/>
      <c r="C11" s="45"/>
      <c r="D11" s="46"/>
      <c r="E11" s="41" t="s">
        <v>57</v>
      </c>
      <c r="F11" s="47"/>
      <c r="G11" s="49"/>
      <c r="H11" s="50"/>
    </row>
    <row r="12" spans="1:8" ht="27" customHeight="1" thickBot="1">
      <c r="A12" s="44">
        <v>2111</v>
      </c>
      <c r="B12" s="36" t="s">
        <v>53</v>
      </c>
      <c r="C12" s="45" t="s">
        <v>55</v>
      </c>
      <c r="D12" s="46" t="s">
        <v>55</v>
      </c>
      <c r="E12" s="41" t="s">
        <v>58</v>
      </c>
      <c r="F12" s="51">
        <f>SUM(G12:H12)</f>
        <v>611163.7</v>
      </c>
      <c r="G12" s="52">
        <v>611163.7</v>
      </c>
      <c r="H12" s="53">
        <v>0</v>
      </c>
    </row>
    <row r="13" spans="1:10" ht="19.5" customHeight="1" hidden="1">
      <c r="A13" s="178"/>
      <c r="B13" s="179"/>
      <c r="C13" s="179"/>
      <c r="D13" s="180"/>
      <c r="E13" s="181" t="s">
        <v>647</v>
      </c>
      <c r="F13" s="182">
        <f>G13</f>
        <v>0</v>
      </c>
      <c r="G13" s="183"/>
      <c r="H13" s="180" t="s">
        <v>246</v>
      </c>
      <c r="J13" s="203"/>
    </row>
    <row r="14" spans="1:10" ht="19.5" customHeight="1" hidden="1">
      <c r="A14" s="178"/>
      <c r="B14" s="179"/>
      <c r="C14" s="179"/>
      <c r="D14" s="180"/>
      <c r="E14" s="181" t="s">
        <v>648</v>
      </c>
      <c r="F14" s="182">
        <f>G14</f>
        <v>0</v>
      </c>
      <c r="G14" s="183"/>
      <c r="H14" s="180" t="s">
        <v>246</v>
      </c>
      <c r="J14" s="203"/>
    </row>
    <row r="15" spans="1:10" ht="19.5" customHeight="1" hidden="1">
      <c r="A15" s="178"/>
      <c r="B15" s="179"/>
      <c r="C15" s="179"/>
      <c r="D15" s="180"/>
      <c r="E15" s="181" t="s">
        <v>649</v>
      </c>
      <c r="F15" s="182">
        <f>G15</f>
        <v>0</v>
      </c>
      <c r="G15" s="183"/>
      <c r="H15" s="180" t="s">
        <v>246</v>
      </c>
      <c r="J15" s="203"/>
    </row>
    <row r="16" spans="1:10" ht="19.5" customHeight="1" hidden="1">
      <c r="A16" s="178"/>
      <c r="B16" s="179"/>
      <c r="C16" s="179"/>
      <c r="D16" s="180"/>
      <c r="E16" s="181" t="s">
        <v>650</v>
      </c>
      <c r="F16" s="182">
        <f aca="true" t="shared" si="0" ref="F16:F34">G16</f>
        <v>0</v>
      </c>
      <c r="G16" s="183"/>
      <c r="H16" s="180" t="s">
        <v>246</v>
      </c>
      <c r="J16" s="203"/>
    </row>
    <row r="17" spans="1:10" ht="19.5" customHeight="1" hidden="1">
      <c r="A17" s="178"/>
      <c r="B17" s="179"/>
      <c r="C17" s="179"/>
      <c r="D17" s="180"/>
      <c r="E17" s="181" t="s">
        <v>651</v>
      </c>
      <c r="F17" s="182">
        <f t="shared" si="0"/>
        <v>0</v>
      </c>
      <c r="G17" s="183"/>
      <c r="H17" s="180" t="s">
        <v>246</v>
      </c>
      <c r="J17" s="203"/>
    </row>
    <row r="18" spans="1:10" ht="19.5" customHeight="1" hidden="1">
      <c r="A18" s="178"/>
      <c r="B18" s="179"/>
      <c r="C18" s="179"/>
      <c r="D18" s="180"/>
      <c r="E18" s="181" t="s">
        <v>652</v>
      </c>
      <c r="F18" s="182">
        <f t="shared" si="0"/>
        <v>0</v>
      </c>
      <c r="G18" s="183"/>
      <c r="H18" s="180" t="s">
        <v>246</v>
      </c>
      <c r="J18" s="203"/>
    </row>
    <row r="19" spans="1:10" ht="19.5" customHeight="1" hidden="1">
      <c r="A19" s="178"/>
      <c r="B19" s="179"/>
      <c r="C19" s="179"/>
      <c r="D19" s="180"/>
      <c r="E19" s="181" t="s">
        <v>653</v>
      </c>
      <c r="F19" s="182">
        <f t="shared" si="0"/>
        <v>0</v>
      </c>
      <c r="G19" s="183"/>
      <c r="H19" s="180" t="s">
        <v>246</v>
      </c>
      <c r="J19" s="203"/>
    </row>
    <row r="20" spans="1:10" ht="19.5" customHeight="1" hidden="1">
      <c r="A20" s="178"/>
      <c r="B20" s="179"/>
      <c r="C20" s="179"/>
      <c r="D20" s="180"/>
      <c r="E20" s="181" t="s">
        <v>654</v>
      </c>
      <c r="F20" s="182">
        <f t="shared" si="0"/>
        <v>0</v>
      </c>
      <c r="G20" s="183"/>
      <c r="H20" s="180" t="s">
        <v>246</v>
      </c>
      <c r="J20" s="203"/>
    </row>
    <row r="21" spans="1:10" ht="19.5" customHeight="1" hidden="1">
      <c r="A21" s="178"/>
      <c r="B21" s="179"/>
      <c r="C21" s="179"/>
      <c r="D21" s="180"/>
      <c r="E21" s="181" t="s">
        <v>655</v>
      </c>
      <c r="F21" s="182">
        <f t="shared" si="0"/>
        <v>0</v>
      </c>
      <c r="G21" s="183"/>
      <c r="H21" s="180" t="s">
        <v>246</v>
      </c>
      <c r="J21" s="203"/>
    </row>
    <row r="22" spans="1:10" ht="15.75" customHeight="1" hidden="1">
      <c r="A22" s="178"/>
      <c r="B22" s="179"/>
      <c r="C22" s="179"/>
      <c r="D22" s="180"/>
      <c r="E22" s="181" t="s">
        <v>656</v>
      </c>
      <c r="F22" s="182">
        <v>0</v>
      </c>
      <c r="G22" s="183"/>
      <c r="H22" s="180" t="s">
        <v>246</v>
      </c>
      <c r="J22" s="203"/>
    </row>
    <row r="23" spans="1:10" ht="19.5" customHeight="1" hidden="1">
      <c r="A23" s="178"/>
      <c r="B23" s="179"/>
      <c r="C23" s="179"/>
      <c r="D23" s="180"/>
      <c r="E23" s="181" t="s">
        <v>657</v>
      </c>
      <c r="F23" s="182">
        <f t="shared" si="0"/>
        <v>0</v>
      </c>
      <c r="G23" s="183"/>
      <c r="H23" s="180" t="s">
        <v>246</v>
      </c>
      <c r="J23" s="203"/>
    </row>
    <row r="24" spans="1:10" ht="19.5" customHeight="1" hidden="1">
      <c r="A24" s="178"/>
      <c r="B24" s="179"/>
      <c r="C24" s="179"/>
      <c r="D24" s="180"/>
      <c r="E24" s="181" t="s">
        <v>658</v>
      </c>
      <c r="F24" s="182">
        <f>G24</f>
        <v>0</v>
      </c>
      <c r="G24" s="183"/>
      <c r="H24" s="180" t="s">
        <v>246</v>
      </c>
      <c r="J24" s="203"/>
    </row>
    <row r="25" spans="1:10" ht="19.5" customHeight="1" hidden="1">
      <c r="A25" s="178"/>
      <c r="B25" s="179"/>
      <c r="C25" s="179"/>
      <c r="D25" s="180"/>
      <c r="E25" s="181" t="s">
        <v>659</v>
      </c>
      <c r="F25" s="182">
        <f t="shared" si="0"/>
        <v>0</v>
      </c>
      <c r="G25" s="183"/>
      <c r="H25" s="180" t="s">
        <v>246</v>
      </c>
      <c r="J25" s="203"/>
    </row>
    <row r="26" spans="1:10" ht="19.5" customHeight="1" hidden="1">
      <c r="A26" s="178"/>
      <c r="B26" s="179"/>
      <c r="C26" s="179"/>
      <c r="D26" s="180"/>
      <c r="E26" s="181" t="s">
        <v>660</v>
      </c>
      <c r="F26" s="182">
        <f t="shared" si="0"/>
        <v>0</v>
      </c>
      <c r="G26" s="183"/>
      <c r="H26" s="180" t="s">
        <v>246</v>
      </c>
      <c r="J26" s="203"/>
    </row>
    <row r="27" spans="1:10" ht="19.5" customHeight="1" hidden="1">
      <c r="A27" s="178"/>
      <c r="B27" s="179"/>
      <c r="C27" s="179"/>
      <c r="D27" s="180"/>
      <c r="E27" s="181" t="s">
        <v>661</v>
      </c>
      <c r="F27" s="182">
        <f t="shared" si="0"/>
        <v>0</v>
      </c>
      <c r="G27" s="183"/>
      <c r="H27" s="180" t="s">
        <v>246</v>
      </c>
      <c r="J27" s="203"/>
    </row>
    <row r="28" spans="1:10" ht="19.5" customHeight="1" hidden="1">
      <c r="A28" s="178"/>
      <c r="B28" s="179"/>
      <c r="C28" s="179"/>
      <c r="D28" s="180"/>
      <c r="E28" s="181" t="s">
        <v>662</v>
      </c>
      <c r="F28" s="182">
        <f t="shared" si="0"/>
        <v>0</v>
      </c>
      <c r="G28" s="183"/>
      <c r="H28" s="180" t="s">
        <v>246</v>
      </c>
      <c r="J28" s="203"/>
    </row>
    <row r="29" spans="1:10" ht="19.5" customHeight="1" hidden="1">
      <c r="A29" s="178"/>
      <c r="B29" s="179"/>
      <c r="C29" s="179"/>
      <c r="D29" s="180"/>
      <c r="E29" s="181" t="s">
        <v>663</v>
      </c>
      <c r="F29" s="182">
        <f t="shared" si="0"/>
        <v>0</v>
      </c>
      <c r="G29" s="183"/>
      <c r="H29" s="180" t="s">
        <v>246</v>
      </c>
      <c r="J29" s="203"/>
    </row>
    <row r="30" spans="1:10" ht="19.5" customHeight="1" hidden="1">
      <c r="A30" s="178"/>
      <c r="B30" s="179"/>
      <c r="C30" s="179"/>
      <c r="D30" s="180"/>
      <c r="E30" s="181" t="s">
        <v>664</v>
      </c>
      <c r="F30" s="182">
        <f t="shared" si="0"/>
        <v>0</v>
      </c>
      <c r="G30" s="183"/>
      <c r="H30" s="180" t="s">
        <v>246</v>
      </c>
      <c r="J30" s="203"/>
    </row>
    <row r="31" spans="1:10" ht="19.5" customHeight="1" hidden="1">
      <c r="A31" s="178"/>
      <c r="B31" s="179"/>
      <c r="C31" s="179"/>
      <c r="D31" s="180"/>
      <c r="E31" s="181" t="s">
        <v>665</v>
      </c>
      <c r="F31" s="182">
        <f t="shared" si="0"/>
        <v>0</v>
      </c>
      <c r="G31" s="183"/>
      <c r="H31" s="180" t="s">
        <v>246</v>
      </c>
      <c r="J31" s="203"/>
    </row>
    <row r="32" spans="1:10" ht="19.5" customHeight="1" hidden="1">
      <c r="A32" s="178"/>
      <c r="B32" s="179"/>
      <c r="C32" s="179"/>
      <c r="D32" s="180"/>
      <c r="E32" s="181" t="s">
        <v>666</v>
      </c>
      <c r="F32" s="182">
        <f t="shared" si="0"/>
        <v>0</v>
      </c>
      <c r="G32" s="183"/>
      <c r="H32" s="184" t="s">
        <v>246</v>
      </c>
      <c r="J32" s="203"/>
    </row>
    <row r="33" spans="1:10" ht="19.5" customHeight="1" hidden="1">
      <c r="A33" s="178"/>
      <c r="B33" s="179"/>
      <c r="C33" s="179"/>
      <c r="D33" s="180"/>
      <c r="E33" s="181" t="s">
        <v>667</v>
      </c>
      <c r="F33" s="182">
        <f t="shared" si="0"/>
        <v>0</v>
      </c>
      <c r="G33" s="183"/>
      <c r="H33" s="180" t="s">
        <v>246</v>
      </c>
      <c r="J33" s="203"/>
    </row>
    <row r="34" spans="1:10" ht="19.5" customHeight="1" hidden="1">
      <c r="A34" s="178"/>
      <c r="B34" s="179"/>
      <c r="C34" s="179"/>
      <c r="D34" s="180"/>
      <c r="E34" s="181" t="s">
        <v>668</v>
      </c>
      <c r="F34" s="182">
        <f t="shared" si="0"/>
        <v>0</v>
      </c>
      <c r="G34" s="183"/>
      <c r="H34" s="180" t="s">
        <v>246</v>
      </c>
      <c r="J34" s="203"/>
    </row>
    <row r="35" spans="1:10" ht="19.5" customHeight="1" hidden="1">
      <c r="A35" s="178"/>
      <c r="B35" s="179"/>
      <c r="C35" s="179"/>
      <c r="D35" s="180"/>
      <c r="E35" s="181" t="s">
        <v>669</v>
      </c>
      <c r="F35" s="182">
        <f>H35</f>
        <v>0</v>
      </c>
      <c r="G35" s="183" t="s">
        <v>246</v>
      </c>
      <c r="H35" s="180"/>
      <c r="J35" s="203"/>
    </row>
    <row r="36" spans="1:8" ht="23.25" customHeight="1" thickBot="1">
      <c r="A36" s="44">
        <v>2112</v>
      </c>
      <c r="B36" s="36" t="s">
        <v>53</v>
      </c>
      <c r="C36" s="45" t="s">
        <v>55</v>
      </c>
      <c r="D36" s="46" t="s">
        <v>59</v>
      </c>
      <c r="E36" s="41" t="s">
        <v>60</v>
      </c>
      <c r="F36" s="51">
        <f>SUM(G36:H36)</f>
        <v>0</v>
      </c>
      <c r="G36" s="52"/>
      <c r="H36" s="53"/>
    </row>
    <row r="37" spans="1:8" ht="18.75" customHeight="1" thickBot="1">
      <c r="A37" s="44">
        <v>2113</v>
      </c>
      <c r="B37" s="36" t="s">
        <v>53</v>
      </c>
      <c r="C37" s="45" t="s">
        <v>55</v>
      </c>
      <c r="D37" s="46" t="s">
        <v>61</v>
      </c>
      <c r="E37" s="41" t="s">
        <v>62</v>
      </c>
      <c r="F37" s="51">
        <f>SUM(G37:H37)</f>
        <v>0</v>
      </c>
      <c r="G37" s="52"/>
      <c r="H37" s="53"/>
    </row>
    <row r="38" spans="1:8" ht="18.75" customHeight="1">
      <c r="A38" s="44">
        <v>2120</v>
      </c>
      <c r="B38" s="36" t="s">
        <v>53</v>
      </c>
      <c r="C38" s="45" t="s">
        <v>59</v>
      </c>
      <c r="D38" s="46" t="s">
        <v>54</v>
      </c>
      <c r="E38" s="41" t="s">
        <v>63</v>
      </c>
      <c r="F38" s="47">
        <f>SUM(F40:F41)</f>
        <v>0</v>
      </c>
      <c r="G38" s="47">
        <f>SUM(G40:G41)</f>
        <v>0</v>
      </c>
      <c r="H38" s="47">
        <f>SUM(H40:H41)</f>
        <v>0</v>
      </c>
    </row>
    <row r="39" spans="1:8" s="48" customFormat="1" ht="12" customHeight="1">
      <c r="A39" s="44"/>
      <c r="B39" s="36"/>
      <c r="C39" s="45"/>
      <c r="D39" s="46"/>
      <c r="E39" s="41" t="s">
        <v>57</v>
      </c>
      <c r="F39" s="47"/>
      <c r="G39" s="49"/>
      <c r="H39" s="50"/>
    </row>
    <row r="40" spans="1:8" ht="16.5" customHeight="1" thickBot="1">
      <c r="A40" s="44">
        <v>2121</v>
      </c>
      <c r="B40" s="36" t="s">
        <v>53</v>
      </c>
      <c r="C40" s="45" t="s">
        <v>59</v>
      </c>
      <c r="D40" s="46" t="s">
        <v>55</v>
      </c>
      <c r="E40" s="41" t="s">
        <v>64</v>
      </c>
      <c r="F40" s="51">
        <f>SUM(G40:H40)</f>
        <v>0</v>
      </c>
      <c r="G40" s="52"/>
      <c r="H40" s="53"/>
    </row>
    <row r="41" spans="1:8" ht="24.75" customHeight="1" thickBot="1">
      <c r="A41" s="44">
        <v>2122</v>
      </c>
      <c r="B41" s="36" t="s">
        <v>53</v>
      </c>
      <c r="C41" s="45" t="s">
        <v>59</v>
      </c>
      <c r="D41" s="46" t="s">
        <v>59</v>
      </c>
      <c r="E41" s="41" t="s">
        <v>65</v>
      </c>
      <c r="F41" s="51">
        <f>SUM(G41:H41)</f>
        <v>0</v>
      </c>
      <c r="G41" s="52"/>
      <c r="H41" s="53"/>
    </row>
    <row r="42" spans="1:8" ht="18" customHeight="1">
      <c r="A42" s="44">
        <v>2130</v>
      </c>
      <c r="B42" s="36" t="s">
        <v>53</v>
      </c>
      <c r="C42" s="45" t="s">
        <v>61</v>
      </c>
      <c r="D42" s="46" t="s">
        <v>54</v>
      </c>
      <c r="E42" s="41" t="s">
        <v>66</v>
      </c>
      <c r="F42" s="47">
        <f>SUM(F44:F46)</f>
        <v>12474.1</v>
      </c>
      <c r="G42" s="47">
        <f>SUM(G44:G46)</f>
        <v>12474.1</v>
      </c>
      <c r="H42" s="47">
        <f>SUM(H44:H46)</f>
        <v>0</v>
      </c>
    </row>
    <row r="43" spans="1:8" s="48" customFormat="1" ht="10.5" customHeight="1">
      <c r="A43" s="44"/>
      <c r="B43" s="36"/>
      <c r="C43" s="45"/>
      <c r="D43" s="46"/>
      <c r="E43" s="41" t="s">
        <v>57</v>
      </c>
      <c r="F43" s="47"/>
      <c r="G43" s="49"/>
      <c r="H43" s="50"/>
    </row>
    <row r="44" spans="1:8" ht="31.5" customHeight="1" thickBot="1">
      <c r="A44" s="44">
        <v>2131</v>
      </c>
      <c r="B44" s="36" t="s">
        <v>53</v>
      </c>
      <c r="C44" s="45" t="s">
        <v>61</v>
      </c>
      <c r="D44" s="46" t="s">
        <v>55</v>
      </c>
      <c r="E44" s="41" t="s">
        <v>67</v>
      </c>
      <c r="F44" s="51">
        <f>SUM(G44:H44)</f>
        <v>0</v>
      </c>
      <c r="G44" s="52"/>
      <c r="H44" s="53"/>
    </row>
    <row r="45" spans="1:8" ht="14.25" customHeight="1" thickBot="1">
      <c r="A45" s="44">
        <v>2132</v>
      </c>
      <c r="B45" s="36" t="s">
        <v>53</v>
      </c>
      <c r="C45" s="45">
        <v>3</v>
      </c>
      <c r="D45" s="46">
        <v>2</v>
      </c>
      <c r="E45" s="41" t="s">
        <v>68</v>
      </c>
      <c r="F45" s="51">
        <f>SUM(G45:H45)</f>
        <v>0</v>
      </c>
      <c r="G45" s="52"/>
      <c r="H45" s="53"/>
    </row>
    <row r="46" spans="1:8" ht="20.25" customHeight="1" thickBot="1">
      <c r="A46" s="44">
        <v>2133</v>
      </c>
      <c r="B46" s="36" t="s">
        <v>53</v>
      </c>
      <c r="C46" s="45">
        <v>3</v>
      </c>
      <c r="D46" s="46">
        <v>3</v>
      </c>
      <c r="E46" s="41" t="s">
        <v>69</v>
      </c>
      <c r="F46" s="51">
        <f>SUM(G46:H46)</f>
        <v>12474.1</v>
      </c>
      <c r="G46" s="52">
        <v>12474.1</v>
      </c>
      <c r="H46" s="53"/>
    </row>
    <row r="47" spans="1:8" ht="20.25" customHeight="1" hidden="1">
      <c r="A47" s="188"/>
      <c r="B47" s="189"/>
      <c r="C47" s="179"/>
      <c r="D47" s="180"/>
      <c r="E47" s="190" t="s">
        <v>647</v>
      </c>
      <c r="F47" s="182">
        <f aca="true" t="shared" si="1" ref="F47:F54">G47</f>
        <v>0</v>
      </c>
      <c r="G47" s="191"/>
      <c r="H47" s="180" t="s">
        <v>246</v>
      </c>
    </row>
    <row r="48" spans="1:8" ht="20.25" customHeight="1" hidden="1">
      <c r="A48" s="188"/>
      <c r="B48" s="189"/>
      <c r="C48" s="179"/>
      <c r="D48" s="180"/>
      <c r="E48" s="190" t="s">
        <v>670</v>
      </c>
      <c r="F48" s="182">
        <f t="shared" si="1"/>
        <v>0</v>
      </c>
      <c r="G48" s="191"/>
      <c r="H48" s="180" t="s">
        <v>246</v>
      </c>
    </row>
    <row r="49" spans="1:8" ht="20.25" customHeight="1" hidden="1">
      <c r="A49" s="188"/>
      <c r="B49" s="189"/>
      <c r="C49" s="179"/>
      <c r="D49" s="180"/>
      <c r="E49" s="190" t="s">
        <v>671</v>
      </c>
      <c r="F49" s="182">
        <f t="shared" si="1"/>
        <v>0</v>
      </c>
      <c r="G49" s="191"/>
      <c r="H49" s="180" t="s">
        <v>246</v>
      </c>
    </row>
    <row r="50" spans="1:8" ht="20.25" customHeight="1" hidden="1">
      <c r="A50" s="188"/>
      <c r="B50" s="189"/>
      <c r="C50" s="179"/>
      <c r="D50" s="180"/>
      <c r="E50" s="190" t="s">
        <v>672</v>
      </c>
      <c r="F50" s="182">
        <f t="shared" si="1"/>
        <v>0</v>
      </c>
      <c r="G50" s="191"/>
      <c r="H50" s="180" t="s">
        <v>246</v>
      </c>
    </row>
    <row r="51" spans="1:8" ht="20.25" customHeight="1" hidden="1">
      <c r="A51" s="188"/>
      <c r="B51" s="189"/>
      <c r="C51" s="179"/>
      <c r="D51" s="180"/>
      <c r="E51" s="190" t="s">
        <v>673</v>
      </c>
      <c r="F51" s="182">
        <f t="shared" si="1"/>
        <v>0</v>
      </c>
      <c r="G51" s="191"/>
      <c r="H51" s="180" t="s">
        <v>246</v>
      </c>
    </row>
    <row r="52" spans="1:8" ht="20.25" customHeight="1" hidden="1">
      <c r="A52" s="188"/>
      <c r="B52" s="189"/>
      <c r="C52" s="179"/>
      <c r="D52" s="180"/>
      <c r="E52" s="190" t="s">
        <v>674</v>
      </c>
      <c r="F52" s="182">
        <f t="shared" si="1"/>
        <v>0</v>
      </c>
      <c r="G52" s="191"/>
      <c r="H52" s="180" t="s">
        <v>246</v>
      </c>
    </row>
    <row r="53" spans="1:8" ht="20.25" customHeight="1" hidden="1">
      <c r="A53" s="178"/>
      <c r="B53" s="179"/>
      <c r="C53" s="179"/>
      <c r="D53" s="180"/>
      <c r="E53" s="192" t="s">
        <v>675</v>
      </c>
      <c r="F53" s="182">
        <f t="shared" si="1"/>
        <v>0</v>
      </c>
      <c r="G53" s="193"/>
      <c r="H53" s="180" t="s">
        <v>246</v>
      </c>
    </row>
    <row r="54" spans="1:8" ht="20.25" customHeight="1" hidden="1">
      <c r="A54" s="188"/>
      <c r="B54" s="189"/>
      <c r="C54" s="179"/>
      <c r="D54" s="180"/>
      <c r="E54" s="190" t="s">
        <v>676</v>
      </c>
      <c r="F54" s="182">
        <f t="shared" si="1"/>
        <v>0</v>
      </c>
      <c r="G54" s="193"/>
      <c r="H54" s="180" t="s">
        <v>246</v>
      </c>
    </row>
    <row r="55" spans="1:8" ht="18.75" customHeight="1">
      <c r="A55" s="44">
        <v>2140</v>
      </c>
      <c r="B55" s="36" t="s">
        <v>53</v>
      </c>
      <c r="C55" s="45">
        <v>4</v>
      </c>
      <c r="D55" s="46">
        <v>0</v>
      </c>
      <c r="E55" s="41" t="s">
        <v>70</v>
      </c>
      <c r="F55" s="47">
        <f>SUM(F57)</f>
        <v>0</v>
      </c>
      <c r="G55" s="47">
        <f>SUM(G57)</f>
        <v>0</v>
      </c>
      <c r="H55" s="47">
        <f>SUM(H57)</f>
        <v>0</v>
      </c>
    </row>
    <row r="56" spans="1:8" s="48" customFormat="1" ht="10.5" customHeight="1">
      <c r="A56" s="44"/>
      <c r="B56" s="36"/>
      <c r="C56" s="45"/>
      <c r="D56" s="46"/>
      <c r="E56" s="41" t="s">
        <v>57</v>
      </c>
      <c r="F56" s="54"/>
      <c r="G56" s="54"/>
      <c r="H56" s="54"/>
    </row>
    <row r="57" spans="1:8" ht="17.25" customHeight="1" thickBot="1">
      <c r="A57" s="44">
        <v>2141</v>
      </c>
      <c r="B57" s="36" t="s">
        <v>53</v>
      </c>
      <c r="C57" s="45">
        <v>4</v>
      </c>
      <c r="D57" s="46">
        <v>1</v>
      </c>
      <c r="E57" s="41" t="s">
        <v>71</v>
      </c>
      <c r="F57" s="51">
        <f>SUM(G57:H57)</f>
        <v>0</v>
      </c>
      <c r="G57" s="52"/>
      <c r="H57" s="53"/>
    </row>
    <row r="58" spans="1:8" ht="24.75" customHeight="1">
      <c r="A58" s="44">
        <v>2150</v>
      </c>
      <c r="B58" s="36" t="s">
        <v>53</v>
      </c>
      <c r="C58" s="45">
        <v>5</v>
      </c>
      <c r="D58" s="46">
        <v>0</v>
      </c>
      <c r="E58" s="41" t="s">
        <v>72</v>
      </c>
      <c r="F58" s="47">
        <f>SUM(F60)</f>
        <v>0</v>
      </c>
      <c r="G58" s="47">
        <f>SUM(G60)</f>
        <v>0</v>
      </c>
      <c r="H58" s="47">
        <f>SUM(H60)</f>
        <v>0</v>
      </c>
    </row>
    <row r="59" spans="1:8" s="48" customFormat="1" ht="10.5" customHeight="1">
      <c r="A59" s="44"/>
      <c r="B59" s="36"/>
      <c r="C59" s="45"/>
      <c r="D59" s="46"/>
      <c r="E59" s="41" t="s">
        <v>57</v>
      </c>
      <c r="F59" s="54"/>
      <c r="G59" s="54"/>
      <c r="H59" s="54"/>
    </row>
    <row r="60" spans="1:8" ht="27.75" customHeight="1" thickBot="1">
      <c r="A60" s="44">
        <v>2151</v>
      </c>
      <c r="B60" s="36" t="s">
        <v>53</v>
      </c>
      <c r="C60" s="45">
        <v>5</v>
      </c>
      <c r="D60" s="46">
        <v>1</v>
      </c>
      <c r="E60" s="41" t="s">
        <v>73</v>
      </c>
      <c r="F60" s="51">
        <f>SUM(G60:H60)</f>
        <v>0</v>
      </c>
      <c r="G60" s="52"/>
      <c r="H60" s="53"/>
    </row>
    <row r="61" spans="1:8" ht="26.25" customHeight="1">
      <c r="A61" s="44">
        <v>2160</v>
      </c>
      <c r="B61" s="36" t="s">
        <v>53</v>
      </c>
      <c r="C61" s="45">
        <v>6</v>
      </c>
      <c r="D61" s="46">
        <v>0</v>
      </c>
      <c r="E61" s="41" t="s">
        <v>74</v>
      </c>
      <c r="F61" s="47">
        <f>SUM(F63)</f>
        <v>24450.2</v>
      </c>
      <c r="G61" s="47">
        <f>SUM(G63)</f>
        <v>24450.2</v>
      </c>
      <c r="H61" s="47">
        <f>SUM(H63)</f>
        <v>0</v>
      </c>
    </row>
    <row r="62" spans="1:8" s="48" customFormat="1" ht="10.5" customHeight="1">
      <c r="A62" s="44"/>
      <c r="B62" s="36"/>
      <c r="C62" s="45"/>
      <c r="D62" s="46"/>
      <c r="E62" s="41" t="s">
        <v>57</v>
      </c>
      <c r="F62" s="54"/>
      <c r="G62" s="54"/>
      <c r="H62" s="54"/>
    </row>
    <row r="63" spans="1:8" ht="28.5" customHeight="1" thickBot="1">
      <c r="A63" s="44">
        <v>2161</v>
      </c>
      <c r="B63" s="36" t="s">
        <v>53</v>
      </c>
      <c r="C63" s="45">
        <v>6</v>
      </c>
      <c r="D63" s="46">
        <v>1</v>
      </c>
      <c r="E63" s="41" t="s">
        <v>75</v>
      </c>
      <c r="F63" s="51">
        <f>SUM(G63:H63)</f>
        <v>24450.2</v>
      </c>
      <c r="G63" s="52">
        <v>24450.2</v>
      </c>
      <c r="H63" s="53"/>
    </row>
    <row r="64" spans="1:8" ht="28.5" customHeight="1">
      <c r="A64" s="44"/>
      <c r="B64" s="36"/>
      <c r="C64" s="45"/>
      <c r="D64" s="46"/>
      <c r="E64" s="194" t="s">
        <v>658</v>
      </c>
      <c r="F64" s="195">
        <f aca="true" t="shared" si="2" ref="F64:F71">G64+H64</f>
        <v>0</v>
      </c>
      <c r="G64" s="6"/>
      <c r="H64" s="54">
        <v>0</v>
      </c>
    </row>
    <row r="65" spans="1:8" ht="28.5" customHeight="1">
      <c r="A65" s="44"/>
      <c r="B65" s="36"/>
      <c r="C65" s="45"/>
      <c r="D65" s="46"/>
      <c r="E65" s="194" t="s">
        <v>677</v>
      </c>
      <c r="F65" s="195">
        <f t="shared" si="2"/>
        <v>0</v>
      </c>
      <c r="G65" s="6"/>
      <c r="H65" s="54">
        <v>0</v>
      </c>
    </row>
    <row r="66" spans="1:8" ht="28.5" customHeight="1">
      <c r="A66" s="44"/>
      <c r="B66" s="36"/>
      <c r="C66" s="45"/>
      <c r="D66" s="46"/>
      <c r="E66" s="194" t="s">
        <v>678</v>
      </c>
      <c r="F66" s="195">
        <f t="shared" si="2"/>
        <v>0</v>
      </c>
      <c r="G66" s="6">
        <v>0</v>
      </c>
      <c r="H66" s="54">
        <v>0</v>
      </c>
    </row>
    <row r="67" spans="1:8" ht="28.5" customHeight="1">
      <c r="A67" s="44"/>
      <c r="B67" s="36"/>
      <c r="C67" s="45"/>
      <c r="D67" s="46"/>
      <c r="E67" s="194" t="s">
        <v>679</v>
      </c>
      <c r="F67" s="195">
        <f t="shared" si="2"/>
        <v>0</v>
      </c>
      <c r="G67" s="6"/>
      <c r="H67" s="54">
        <v>0</v>
      </c>
    </row>
    <row r="68" spans="1:8" ht="28.5" customHeight="1">
      <c r="A68" s="44"/>
      <c r="B68" s="36"/>
      <c r="C68" s="45"/>
      <c r="D68" s="46"/>
      <c r="E68" s="194" t="s">
        <v>680</v>
      </c>
      <c r="F68" s="195">
        <f t="shared" si="2"/>
        <v>0</v>
      </c>
      <c r="G68" s="6"/>
      <c r="H68" s="54">
        <v>0</v>
      </c>
    </row>
    <row r="69" spans="1:8" ht="28.5" customHeight="1">
      <c r="A69" s="44"/>
      <c r="B69" s="36"/>
      <c r="C69" s="45"/>
      <c r="D69" s="46"/>
      <c r="E69" s="181" t="s">
        <v>650</v>
      </c>
      <c r="F69" s="6">
        <f t="shared" si="2"/>
        <v>0</v>
      </c>
      <c r="G69" s="6"/>
      <c r="H69" s="54">
        <v>0</v>
      </c>
    </row>
    <row r="70" spans="1:8" ht="28.5" customHeight="1">
      <c r="A70" s="44"/>
      <c r="B70" s="36"/>
      <c r="C70" s="45"/>
      <c r="D70" s="45"/>
      <c r="E70" s="190" t="s">
        <v>676</v>
      </c>
      <c r="F70" s="6">
        <f t="shared" si="2"/>
        <v>0</v>
      </c>
      <c r="G70" s="6"/>
      <c r="H70" s="54">
        <v>0</v>
      </c>
    </row>
    <row r="71" spans="1:8" ht="28.5" customHeight="1">
      <c r="A71" s="44"/>
      <c r="B71" s="36"/>
      <c r="C71" s="45"/>
      <c r="D71" s="46"/>
      <c r="E71" s="181" t="s">
        <v>667</v>
      </c>
      <c r="F71" s="6">
        <f t="shared" si="2"/>
        <v>0</v>
      </c>
      <c r="G71" s="6"/>
      <c r="H71" s="54">
        <v>0</v>
      </c>
    </row>
    <row r="72" spans="1:8" ht="15">
      <c r="A72" s="44">
        <v>2170</v>
      </c>
      <c r="B72" s="36" t="s">
        <v>53</v>
      </c>
      <c r="C72" s="45">
        <v>7</v>
      </c>
      <c r="D72" s="46">
        <v>0</v>
      </c>
      <c r="E72" s="41" t="s">
        <v>76</v>
      </c>
      <c r="F72" s="47">
        <f>SUM(F74)</f>
        <v>0</v>
      </c>
      <c r="G72" s="47">
        <f>SUM(G74)</f>
        <v>0</v>
      </c>
      <c r="H72" s="47">
        <f>SUM(H74)</f>
        <v>0</v>
      </c>
    </row>
    <row r="73" spans="1:8" s="48" customFormat="1" ht="10.5" customHeight="1">
      <c r="A73" s="44"/>
      <c r="B73" s="36"/>
      <c r="C73" s="45"/>
      <c r="D73" s="46"/>
      <c r="E73" s="41" t="s">
        <v>57</v>
      </c>
      <c r="F73" s="54"/>
      <c r="G73" s="54"/>
      <c r="H73" s="54"/>
    </row>
    <row r="74" spans="1:8" ht="15.75" thickBot="1">
      <c r="A74" s="44">
        <v>2171</v>
      </c>
      <c r="B74" s="36" t="s">
        <v>53</v>
      </c>
      <c r="C74" s="45">
        <v>7</v>
      </c>
      <c r="D74" s="46">
        <v>1</v>
      </c>
      <c r="E74" s="41" t="s">
        <v>76</v>
      </c>
      <c r="F74" s="51">
        <f>SUM(G74:H74)</f>
        <v>0</v>
      </c>
      <c r="G74" s="52"/>
      <c r="H74" s="53"/>
    </row>
    <row r="75" spans="1:8" ht="29.25" customHeight="1">
      <c r="A75" s="44">
        <v>2180</v>
      </c>
      <c r="B75" s="36" t="s">
        <v>53</v>
      </c>
      <c r="C75" s="45">
        <v>8</v>
      </c>
      <c r="D75" s="46">
        <v>0</v>
      </c>
      <c r="E75" s="41" t="s">
        <v>77</v>
      </c>
      <c r="F75" s="47">
        <f>SUM(F77)</f>
        <v>0</v>
      </c>
      <c r="G75" s="47">
        <f>SUM(G77)</f>
        <v>0</v>
      </c>
      <c r="H75" s="47">
        <f>SUM(H77)</f>
        <v>0</v>
      </c>
    </row>
    <row r="76" spans="1:8" s="48" customFormat="1" ht="18.75" customHeight="1">
      <c r="A76" s="44"/>
      <c r="B76" s="36"/>
      <c r="C76" s="45"/>
      <c r="D76" s="46"/>
      <c r="E76" s="41" t="s">
        <v>57</v>
      </c>
      <c r="F76" s="47"/>
      <c r="G76" s="49"/>
      <c r="H76" s="50"/>
    </row>
    <row r="77" spans="1:8" ht="28.5" customHeight="1">
      <c r="A77" s="44">
        <v>2181</v>
      </c>
      <c r="B77" s="36" t="s">
        <v>53</v>
      </c>
      <c r="C77" s="45">
        <v>8</v>
      </c>
      <c r="D77" s="46">
        <v>1</v>
      </c>
      <c r="E77" s="41" t="s">
        <v>77</v>
      </c>
      <c r="F77" s="47">
        <f>SUM(F79:F80)</f>
        <v>0</v>
      </c>
      <c r="G77" s="47">
        <f>SUM(G79:G80)</f>
        <v>0</v>
      </c>
      <c r="H77" s="47">
        <f>SUM(H79:H80)</f>
        <v>0</v>
      </c>
    </row>
    <row r="78" spans="1:8" ht="15">
      <c r="A78" s="44"/>
      <c r="B78" s="36"/>
      <c r="C78" s="45"/>
      <c r="D78" s="46"/>
      <c r="E78" s="55" t="s">
        <v>57</v>
      </c>
      <c r="F78" s="47"/>
      <c r="G78" s="49"/>
      <c r="H78" s="50"/>
    </row>
    <row r="79" spans="1:8" ht="15.75" thickBot="1">
      <c r="A79" s="44">
        <v>2182</v>
      </c>
      <c r="B79" s="36" t="s">
        <v>53</v>
      </c>
      <c r="C79" s="45">
        <v>8</v>
      </c>
      <c r="D79" s="46">
        <v>1</v>
      </c>
      <c r="E79" s="55" t="s">
        <v>78</v>
      </c>
      <c r="F79" s="51">
        <f>SUM(G79:H79)</f>
        <v>0</v>
      </c>
      <c r="G79" s="52"/>
      <c r="H79" s="53"/>
    </row>
    <row r="80" spans="1:8" ht="24.75" thickBot="1">
      <c r="A80" s="44">
        <v>2183</v>
      </c>
      <c r="B80" s="36" t="s">
        <v>53</v>
      </c>
      <c r="C80" s="45">
        <v>8</v>
      </c>
      <c r="D80" s="46">
        <v>1</v>
      </c>
      <c r="E80" s="55" t="s">
        <v>79</v>
      </c>
      <c r="F80" s="51">
        <f>SUM(G80:H80)</f>
        <v>0</v>
      </c>
      <c r="G80" s="52"/>
      <c r="H80" s="53"/>
    </row>
    <row r="81" spans="1:8" ht="15">
      <c r="A81" s="44">
        <v>2185</v>
      </c>
      <c r="B81" s="36" t="s">
        <v>53</v>
      </c>
      <c r="C81" s="45">
        <v>8</v>
      </c>
      <c r="D81" s="46">
        <v>1</v>
      </c>
      <c r="E81" s="55"/>
      <c r="F81" s="47"/>
      <c r="G81" s="49"/>
      <c r="H81" s="50"/>
    </row>
    <row r="82" spans="1:8" s="40" customFormat="1" ht="40.5" customHeight="1">
      <c r="A82" s="44">
        <v>2200</v>
      </c>
      <c r="B82" s="153" t="s">
        <v>80</v>
      </c>
      <c r="C82" s="150">
        <v>0</v>
      </c>
      <c r="D82" s="151">
        <v>0</v>
      </c>
      <c r="E82" s="147" t="s">
        <v>539</v>
      </c>
      <c r="F82" s="152">
        <f>SUM(F84,F88,F91,F94,F97)</f>
        <v>680</v>
      </c>
      <c r="G82" s="152">
        <f>SUM(G84,G88,G91,G94,G97)</f>
        <v>680</v>
      </c>
      <c r="H82" s="152">
        <f>SUM(H84,H88,H91,H94,H97)</f>
        <v>0</v>
      </c>
    </row>
    <row r="83" spans="1:8" ht="11.25" customHeight="1">
      <c r="A83" s="35"/>
      <c r="B83" s="36"/>
      <c r="C83" s="37"/>
      <c r="D83" s="38"/>
      <c r="E83" s="41" t="s">
        <v>2</v>
      </c>
      <c r="F83" s="39"/>
      <c r="G83" s="42"/>
      <c r="H83" s="43"/>
    </row>
    <row r="84" spans="1:8" ht="21" customHeight="1">
      <c r="A84" s="44">
        <v>2210</v>
      </c>
      <c r="B84" s="36" t="s">
        <v>80</v>
      </c>
      <c r="C84" s="45">
        <v>1</v>
      </c>
      <c r="D84" s="46">
        <v>0</v>
      </c>
      <c r="E84" s="41" t="s">
        <v>81</v>
      </c>
      <c r="F84" s="47">
        <f>SUM(F86)</f>
        <v>680</v>
      </c>
      <c r="G84" s="47">
        <f>SUM(G86)</f>
        <v>680</v>
      </c>
      <c r="H84" s="47">
        <f>SUM(H86)</f>
        <v>0</v>
      </c>
    </row>
    <row r="85" spans="1:8" s="48" customFormat="1" ht="10.5" customHeight="1">
      <c r="A85" s="44"/>
      <c r="B85" s="36"/>
      <c r="C85" s="45"/>
      <c r="D85" s="46"/>
      <c r="E85" s="41" t="s">
        <v>57</v>
      </c>
      <c r="F85" s="54"/>
      <c r="G85" s="54"/>
      <c r="H85" s="54"/>
    </row>
    <row r="86" spans="1:8" ht="19.5" customHeight="1" thickBot="1">
      <c r="A86" s="44">
        <v>2211</v>
      </c>
      <c r="B86" s="36" t="s">
        <v>80</v>
      </c>
      <c r="C86" s="45">
        <v>1</v>
      </c>
      <c r="D86" s="46">
        <v>1</v>
      </c>
      <c r="E86" s="41" t="s">
        <v>82</v>
      </c>
      <c r="F86" s="51">
        <f>SUM(G86:H86)</f>
        <v>680</v>
      </c>
      <c r="G86" s="197">
        <v>680</v>
      </c>
      <c r="H86" s="53"/>
    </row>
    <row r="87" spans="1:8" ht="19.5" customHeight="1">
      <c r="A87" s="44"/>
      <c r="B87" s="36"/>
      <c r="C87" s="45"/>
      <c r="D87" s="46"/>
      <c r="E87" s="198" t="s">
        <v>660</v>
      </c>
      <c r="F87" s="185">
        <f>G87+H87</f>
        <v>0</v>
      </c>
      <c r="G87" s="186"/>
      <c r="H87" s="187">
        <v>0</v>
      </c>
    </row>
    <row r="88" spans="1:8" ht="17.25" customHeight="1">
      <c r="A88" s="44">
        <v>2220</v>
      </c>
      <c r="B88" s="36" t="s">
        <v>80</v>
      </c>
      <c r="C88" s="45">
        <v>2</v>
      </c>
      <c r="D88" s="46">
        <v>0</v>
      </c>
      <c r="E88" s="41" t="s">
        <v>83</v>
      </c>
      <c r="F88" s="47">
        <f>SUM(F90)</f>
        <v>0</v>
      </c>
      <c r="G88" s="47">
        <f>SUM(G90)</f>
        <v>0</v>
      </c>
      <c r="H88" s="47">
        <f>SUM(H90)</f>
        <v>0</v>
      </c>
    </row>
    <row r="89" spans="1:8" s="48" customFormat="1" ht="10.5" customHeight="1">
      <c r="A89" s="44"/>
      <c r="B89" s="36"/>
      <c r="C89" s="45"/>
      <c r="D89" s="46"/>
      <c r="E89" s="41" t="s">
        <v>57</v>
      </c>
      <c r="F89" s="54"/>
      <c r="G89" s="54"/>
      <c r="H89" s="54"/>
    </row>
    <row r="90" spans="1:8" ht="15.75" customHeight="1" thickBot="1">
      <c r="A90" s="44">
        <v>2221</v>
      </c>
      <c r="B90" s="36" t="s">
        <v>80</v>
      </c>
      <c r="C90" s="45">
        <v>2</v>
      </c>
      <c r="D90" s="46">
        <v>1</v>
      </c>
      <c r="E90" s="41" t="s">
        <v>84</v>
      </c>
      <c r="F90" s="51">
        <f>SUM(G90:H90)</f>
        <v>0</v>
      </c>
      <c r="G90" s="52"/>
      <c r="H90" s="53"/>
    </row>
    <row r="91" spans="1:8" ht="17.25" customHeight="1">
      <c r="A91" s="44">
        <v>2230</v>
      </c>
      <c r="B91" s="36" t="s">
        <v>80</v>
      </c>
      <c r="C91" s="45">
        <v>3</v>
      </c>
      <c r="D91" s="46">
        <v>0</v>
      </c>
      <c r="E91" s="41" t="s">
        <v>85</v>
      </c>
      <c r="F91" s="47">
        <f>SUM(F93)</f>
        <v>0</v>
      </c>
      <c r="G91" s="47">
        <f>SUM(G93)</f>
        <v>0</v>
      </c>
      <c r="H91" s="47">
        <f>SUM(H93)</f>
        <v>0</v>
      </c>
    </row>
    <row r="92" spans="1:8" s="48" customFormat="1" ht="14.25" customHeight="1">
      <c r="A92" s="44"/>
      <c r="B92" s="36"/>
      <c r="C92" s="45"/>
      <c r="D92" s="46"/>
      <c r="E92" s="41" t="s">
        <v>57</v>
      </c>
      <c r="F92" s="54"/>
      <c r="G92" s="54"/>
      <c r="H92" s="54"/>
    </row>
    <row r="93" spans="1:8" ht="19.5" customHeight="1" thickBot="1">
      <c r="A93" s="44">
        <v>2231</v>
      </c>
      <c r="B93" s="36" t="s">
        <v>80</v>
      </c>
      <c r="C93" s="45">
        <v>3</v>
      </c>
      <c r="D93" s="46">
        <v>1</v>
      </c>
      <c r="E93" s="41" t="s">
        <v>86</v>
      </c>
      <c r="F93" s="51">
        <f>SUM(G93:H93)</f>
        <v>0</v>
      </c>
      <c r="G93" s="52"/>
      <c r="H93" s="53"/>
    </row>
    <row r="94" spans="1:8" ht="31.5" customHeight="1">
      <c r="A94" s="44">
        <v>2240</v>
      </c>
      <c r="B94" s="36" t="s">
        <v>80</v>
      </c>
      <c r="C94" s="45">
        <v>4</v>
      </c>
      <c r="D94" s="46">
        <v>0</v>
      </c>
      <c r="E94" s="41" t="s">
        <v>87</v>
      </c>
      <c r="F94" s="47">
        <f>SUM(F96)</f>
        <v>0</v>
      </c>
      <c r="G94" s="47">
        <f>SUM(G96)</f>
        <v>0</v>
      </c>
      <c r="H94" s="47">
        <f>SUM(H96)</f>
        <v>0</v>
      </c>
    </row>
    <row r="95" spans="1:8" s="48" customFormat="1" ht="15.75" customHeight="1">
      <c r="A95" s="44"/>
      <c r="B95" s="45"/>
      <c r="C95" s="45"/>
      <c r="D95" s="46"/>
      <c r="E95" s="41" t="s">
        <v>57</v>
      </c>
      <c r="F95" s="54"/>
      <c r="G95" s="54"/>
      <c r="H95" s="54"/>
    </row>
    <row r="96" spans="1:8" ht="30" customHeight="1" thickBot="1">
      <c r="A96" s="44">
        <v>2241</v>
      </c>
      <c r="B96" s="36" t="s">
        <v>80</v>
      </c>
      <c r="C96" s="45">
        <v>4</v>
      </c>
      <c r="D96" s="46">
        <v>1</v>
      </c>
      <c r="E96" s="41" t="s">
        <v>87</v>
      </c>
      <c r="F96" s="51">
        <f>SUM(G96:H96)</f>
        <v>0</v>
      </c>
      <c r="G96" s="52"/>
      <c r="H96" s="53"/>
    </row>
    <row r="97" spans="1:8" ht="20.25" customHeight="1">
      <c r="A97" s="44">
        <v>2250</v>
      </c>
      <c r="B97" s="36" t="s">
        <v>80</v>
      </c>
      <c r="C97" s="45">
        <v>5</v>
      </c>
      <c r="D97" s="46">
        <v>0</v>
      </c>
      <c r="E97" s="41" t="s">
        <v>88</v>
      </c>
      <c r="F97" s="47">
        <f>SUM(F99)</f>
        <v>0</v>
      </c>
      <c r="G97" s="47">
        <f>SUM(G99)</f>
        <v>0</v>
      </c>
      <c r="H97" s="47">
        <f>SUM(H99)</f>
        <v>0</v>
      </c>
    </row>
    <row r="98" spans="1:8" s="48" customFormat="1" ht="13.5" customHeight="1">
      <c r="A98" s="44"/>
      <c r="B98" s="36"/>
      <c r="C98" s="45"/>
      <c r="D98" s="46"/>
      <c r="E98" s="41" t="s">
        <v>57</v>
      </c>
      <c r="F98" s="54"/>
      <c r="G98" s="54"/>
      <c r="H98" s="54"/>
    </row>
    <row r="99" spans="1:8" ht="18.75" customHeight="1" thickBot="1">
      <c r="A99" s="44">
        <v>2251</v>
      </c>
      <c r="B99" s="45" t="s">
        <v>80</v>
      </c>
      <c r="C99" s="45">
        <v>5</v>
      </c>
      <c r="D99" s="46">
        <v>1</v>
      </c>
      <c r="E99" s="41" t="s">
        <v>88</v>
      </c>
      <c r="F99" s="51">
        <f>SUM(G99:H99)</f>
        <v>0</v>
      </c>
      <c r="G99" s="52"/>
      <c r="H99" s="53"/>
    </row>
    <row r="100" spans="1:8" s="40" customFormat="1" ht="51" customHeight="1">
      <c r="A100" s="44">
        <v>2300</v>
      </c>
      <c r="B100" s="149" t="s">
        <v>89</v>
      </c>
      <c r="C100" s="150">
        <v>0</v>
      </c>
      <c r="D100" s="151">
        <v>0</v>
      </c>
      <c r="E100" s="148" t="s">
        <v>541</v>
      </c>
      <c r="F100" s="152">
        <f>SUM(F102,F107,F110,F114,F117,F120,F123)</f>
        <v>0</v>
      </c>
      <c r="G100" s="152">
        <f>SUM(G102,G107,G110,G114,G117,G120,G123)</f>
        <v>0</v>
      </c>
      <c r="H100" s="152">
        <f>SUM(H102,H107,H110,H114,H117,H120,H123)</f>
        <v>0</v>
      </c>
    </row>
    <row r="101" spans="1:8" ht="11.25" customHeight="1">
      <c r="A101" s="35"/>
      <c r="B101" s="36"/>
      <c r="C101" s="37"/>
      <c r="D101" s="38"/>
      <c r="E101" s="41" t="s">
        <v>2</v>
      </c>
      <c r="F101" s="39"/>
      <c r="G101" s="42"/>
      <c r="H101" s="43"/>
    </row>
    <row r="102" spans="1:8" ht="19.5" customHeight="1">
      <c r="A102" s="44">
        <v>2310</v>
      </c>
      <c r="B102" s="56" t="s">
        <v>89</v>
      </c>
      <c r="C102" s="45">
        <v>1</v>
      </c>
      <c r="D102" s="46">
        <v>0</v>
      </c>
      <c r="E102" s="41" t="s">
        <v>90</v>
      </c>
      <c r="F102" s="47">
        <f>SUM(F104:F106)</f>
        <v>0</v>
      </c>
      <c r="G102" s="47">
        <f>SUM(G104:G106)</f>
        <v>0</v>
      </c>
      <c r="H102" s="47">
        <f>SUM(H104:H106)</f>
        <v>0</v>
      </c>
    </row>
    <row r="103" spans="1:8" s="48" customFormat="1" ht="12.75" customHeight="1">
      <c r="A103" s="44"/>
      <c r="B103" s="36"/>
      <c r="C103" s="45"/>
      <c r="D103" s="46"/>
      <c r="E103" s="41" t="s">
        <v>57</v>
      </c>
      <c r="F103" s="47"/>
      <c r="G103" s="49"/>
      <c r="H103" s="50"/>
    </row>
    <row r="104" spans="1:8" ht="21.75" customHeight="1" thickBot="1">
      <c r="A104" s="44">
        <v>2311</v>
      </c>
      <c r="B104" s="56" t="s">
        <v>89</v>
      </c>
      <c r="C104" s="45">
        <v>1</v>
      </c>
      <c r="D104" s="46">
        <v>1</v>
      </c>
      <c r="E104" s="41" t="s">
        <v>91</v>
      </c>
      <c r="F104" s="51">
        <f>SUM(G104:H104)</f>
        <v>0</v>
      </c>
      <c r="G104" s="52"/>
      <c r="H104" s="53"/>
    </row>
    <row r="105" spans="1:8" ht="15.75" thickBot="1">
      <c r="A105" s="44">
        <v>2312</v>
      </c>
      <c r="B105" s="56" t="s">
        <v>89</v>
      </c>
      <c r="C105" s="45">
        <v>1</v>
      </c>
      <c r="D105" s="46">
        <v>2</v>
      </c>
      <c r="E105" s="41" t="s">
        <v>92</v>
      </c>
      <c r="F105" s="51">
        <f>SUM(G105:H105)</f>
        <v>0</v>
      </c>
      <c r="G105" s="52"/>
      <c r="H105" s="53"/>
    </row>
    <row r="106" spans="1:8" ht="15.75" thickBot="1">
      <c r="A106" s="44">
        <v>2313</v>
      </c>
      <c r="B106" s="56" t="s">
        <v>89</v>
      </c>
      <c r="C106" s="45">
        <v>1</v>
      </c>
      <c r="D106" s="46">
        <v>3</v>
      </c>
      <c r="E106" s="41" t="s">
        <v>93</v>
      </c>
      <c r="F106" s="51">
        <f>SUM(G106:H106)</f>
        <v>0</v>
      </c>
      <c r="G106" s="52"/>
      <c r="H106" s="53"/>
    </row>
    <row r="107" spans="1:8" ht="19.5" customHeight="1">
      <c r="A107" s="44">
        <v>2320</v>
      </c>
      <c r="B107" s="56" t="s">
        <v>89</v>
      </c>
      <c r="C107" s="45">
        <v>2</v>
      </c>
      <c r="D107" s="46">
        <v>0</v>
      </c>
      <c r="E107" s="41" t="s">
        <v>94</v>
      </c>
      <c r="F107" s="47">
        <f>SUM(F109)</f>
        <v>0</v>
      </c>
      <c r="G107" s="47">
        <f>SUM(G109)</f>
        <v>0</v>
      </c>
      <c r="H107" s="47">
        <f>SUM(H109)</f>
        <v>0</v>
      </c>
    </row>
    <row r="108" spans="1:8" s="48" customFormat="1" ht="14.25" customHeight="1">
      <c r="A108" s="44"/>
      <c r="B108" s="36"/>
      <c r="C108" s="45"/>
      <c r="D108" s="46"/>
      <c r="E108" s="41" t="s">
        <v>57</v>
      </c>
      <c r="F108" s="54"/>
      <c r="G108" s="54"/>
      <c r="H108" s="54"/>
    </row>
    <row r="109" spans="1:8" ht="15.75" customHeight="1" thickBot="1">
      <c r="A109" s="44">
        <v>2321</v>
      </c>
      <c r="B109" s="56" t="s">
        <v>89</v>
      </c>
      <c r="C109" s="45">
        <v>2</v>
      </c>
      <c r="D109" s="46">
        <v>1</v>
      </c>
      <c r="E109" s="41" t="s">
        <v>95</v>
      </c>
      <c r="F109" s="51">
        <f>SUM(G109:H109)</f>
        <v>0</v>
      </c>
      <c r="G109" s="52"/>
      <c r="H109" s="53"/>
    </row>
    <row r="110" spans="1:8" ht="26.25" customHeight="1">
      <c r="A110" s="44">
        <v>2330</v>
      </c>
      <c r="B110" s="56" t="s">
        <v>89</v>
      </c>
      <c r="C110" s="45">
        <v>3</v>
      </c>
      <c r="D110" s="46">
        <v>0</v>
      </c>
      <c r="E110" s="41" t="s">
        <v>96</v>
      </c>
      <c r="F110" s="47">
        <f>SUM(F112:F113)</f>
        <v>0</v>
      </c>
      <c r="G110" s="47">
        <f>SUM(G112:G113)</f>
        <v>0</v>
      </c>
      <c r="H110" s="47">
        <f>SUM(H112:H113)</f>
        <v>0</v>
      </c>
    </row>
    <row r="111" spans="1:8" s="48" customFormat="1" ht="16.5" customHeight="1">
      <c r="A111" s="44"/>
      <c r="B111" s="36"/>
      <c r="C111" s="45"/>
      <c r="D111" s="46"/>
      <c r="E111" s="41" t="s">
        <v>57</v>
      </c>
      <c r="F111" s="47"/>
      <c r="G111" s="49"/>
      <c r="H111" s="50"/>
    </row>
    <row r="112" spans="1:8" ht="20.25" customHeight="1" thickBot="1">
      <c r="A112" s="44">
        <v>2331</v>
      </c>
      <c r="B112" s="56" t="s">
        <v>89</v>
      </c>
      <c r="C112" s="45">
        <v>3</v>
      </c>
      <c r="D112" s="46">
        <v>1</v>
      </c>
      <c r="E112" s="41" t="s">
        <v>97</v>
      </c>
      <c r="F112" s="51">
        <f>SUM(G112:H112)</f>
        <v>0</v>
      </c>
      <c r="G112" s="52"/>
      <c r="H112" s="53"/>
    </row>
    <row r="113" spans="1:8" ht="15.75" thickBot="1">
      <c r="A113" s="44">
        <v>2332</v>
      </c>
      <c r="B113" s="56" t="s">
        <v>89</v>
      </c>
      <c r="C113" s="45">
        <v>3</v>
      </c>
      <c r="D113" s="46">
        <v>2</v>
      </c>
      <c r="E113" s="41" t="s">
        <v>98</v>
      </c>
      <c r="F113" s="51">
        <f>SUM(G113:H113)</f>
        <v>0</v>
      </c>
      <c r="G113" s="52"/>
      <c r="H113" s="53"/>
    </row>
    <row r="114" spans="1:8" ht="15">
      <c r="A114" s="44">
        <v>2340</v>
      </c>
      <c r="B114" s="56" t="s">
        <v>89</v>
      </c>
      <c r="C114" s="45">
        <v>4</v>
      </c>
      <c r="D114" s="46">
        <v>0</v>
      </c>
      <c r="E114" s="41" t="s">
        <v>99</v>
      </c>
      <c r="F114" s="47">
        <f>SUM(F116)</f>
        <v>0</v>
      </c>
      <c r="G114" s="47">
        <f>SUM(G116)</f>
        <v>0</v>
      </c>
      <c r="H114" s="47">
        <f>SUM(H116)</f>
        <v>0</v>
      </c>
    </row>
    <row r="115" spans="1:8" s="48" customFormat="1" ht="14.25" customHeight="1">
      <c r="A115" s="44"/>
      <c r="B115" s="36"/>
      <c r="C115" s="45"/>
      <c r="D115" s="46"/>
      <c r="E115" s="41" t="s">
        <v>57</v>
      </c>
      <c r="F115" s="54"/>
      <c r="G115" s="54"/>
      <c r="H115" s="54"/>
    </row>
    <row r="116" spans="1:8" ht="15.75" thickBot="1">
      <c r="A116" s="44">
        <v>2341</v>
      </c>
      <c r="B116" s="56" t="s">
        <v>89</v>
      </c>
      <c r="C116" s="45">
        <v>4</v>
      </c>
      <c r="D116" s="46">
        <v>1</v>
      </c>
      <c r="E116" s="41" t="s">
        <v>99</v>
      </c>
      <c r="F116" s="51">
        <f>SUM(G116:H116)</f>
        <v>0</v>
      </c>
      <c r="G116" s="52"/>
      <c r="H116" s="53"/>
    </row>
    <row r="117" spans="1:8" ht="14.25" customHeight="1">
      <c r="A117" s="44">
        <v>2350</v>
      </c>
      <c r="B117" s="56" t="s">
        <v>89</v>
      </c>
      <c r="C117" s="45">
        <v>5</v>
      </c>
      <c r="D117" s="46">
        <v>0</v>
      </c>
      <c r="E117" s="41" t="s">
        <v>100</v>
      </c>
      <c r="F117" s="47">
        <f>SUM(F119)</f>
        <v>0</v>
      </c>
      <c r="G117" s="47">
        <f>SUM(G119)</f>
        <v>0</v>
      </c>
      <c r="H117" s="47">
        <f>SUM(H119)</f>
        <v>0</v>
      </c>
    </row>
    <row r="118" spans="1:8" s="48" customFormat="1" ht="14.25" customHeight="1">
      <c r="A118" s="44"/>
      <c r="B118" s="36"/>
      <c r="C118" s="45"/>
      <c r="D118" s="46"/>
      <c r="E118" s="41" t="s">
        <v>57</v>
      </c>
      <c r="F118" s="54"/>
      <c r="G118" s="54"/>
      <c r="H118" s="54"/>
    </row>
    <row r="119" spans="1:8" ht="18" customHeight="1" thickBot="1">
      <c r="A119" s="44">
        <v>2351</v>
      </c>
      <c r="B119" s="56" t="s">
        <v>89</v>
      </c>
      <c r="C119" s="45">
        <v>5</v>
      </c>
      <c r="D119" s="46">
        <v>1</v>
      </c>
      <c r="E119" s="41" t="s">
        <v>101</v>
      </c>
      <c r="F119" s="51">
        <f>SUM(G119:H119)</f>
        <v>0</v>
      </c>
      <c r="G119" s="52"/>
      <c r="H119" s="53"/>
    </row>
    <row r="120" spans="1:8" ht="30" customHeight="1">
      <c r="A120" s="44">
        <v>2360</v>
      </c>
      <c r="B120" s="56" t="s">
        <v>89</v>
      </c>
      <c r="C120" s="45">
        <v>6</v>
      </c>
      <c r="D120" s="46">
        <v>0</v>
      </c>
      <c r="E120" s="41" t="s">
        <v>102</v>
      </c>
      <c r="F120" s="47">
        <f>SUM(F122)</f>
        <v>0</v>
      </c>
      <c r="G120" s="47">
        <f>SUM(G122)</f>
        <v>0</v>
      </c>
      <c r="H120" s="47">
        <f>SUM(H122)</f>
        <v>0</v>
      </c>
    </row>
    <row r="121" spans="1:8" s="48" customFormat="1" ht="13.5" customHeight="1">
      <c r="A121" s="44"/>
      <c r="B121" s="36"/>
      <c r="C121" s="45"/>
      <c r="D121" s="46"/>
      <c r="E121" s="41" t="s">
        <v>57</v>
      </c>
      <c r="F121" s="54"/>
      <c r="G121" s="54"/>
      <c r="H121" s="54"/>
    </row>
    <row r="122" spans="1:8" ht="28.5" customHeight="1" thickBot="1">
      <c r="A122" s="44">
        <v>2361</v>
      </c>
      <c r="B122" s="56" t="s">
        <v>89</v>
      </c>
      <c r="C122" s="45">
        <v>6</v>
      </c>
      <c r="D122" s="46">
        <v>1</v>
      </c>
      <c r="E122" s="41" t="s">
        <v>102</v>
      </c>
      <c r="F122" s="51">
        <f>SUM(G122:H122)</f>
        <v>0</v>
      </c>
      <c r="G122" s="52"/>
      <c r="H122" s="53"/>
    </row>
    <row r="123" spans="1:8" ht="14.25" customHeight="1">
      <c r="A123" s="44">
        <v>2370</v>
      </c>
      <c r="B123" s="56" t="s">
        <v>89</v>
      </c>
      <c r="C123" s="45">
        <v>7</v>
      </c>
      <c r="D123" s="46">
        <v>0</v>
      </c>
      <c r="E123" s="41" t="s">
        <v>103</v>
      </c>
      <c r="F123" s="47">
        <f>SUM(F125)</f>
        <v>0</v>
      </c>
      <c r="G123" s="47">
        <f>SUM(G125)</f>
        <v>0</v>
      </c>
      <c r="H123" s="47">
        <f>SUM(H125)</f>
        <v>0</v>
      </c>
    </row>
    <row r="124" spans="1:8" s="48" customFormat="1" ht="12.75" customHeight="1">
      <c r="A124" s="44"/>
      <c r="B124" s="36"/>
      <c r="C124" s="45"/>
      <c r="D124" s="46"/>
      <c r="E124" s="41" t="s">
        <v>57</v>
      </c>
      <c r="F124" s="54"/>
      <c r="G124" s="54"/>
      <c r="H124" s="54"/>
    </row>
    <row r="125" spans="1:8" ht="14.25" customHeight="1" thickBot="1">
      <c r="A125" s="44">
        <v>2371</v>
      </c>
      <c r="B125" s="56" t="s">
        <v>89</v>
      </c>
      <c r="C125" s="45">
        <v>7</v>
      </c>
      <c r="D125" s="46">
        <v>1</v>
      </c>
      <c r="E125" s="41" t="s">
        <v>104</v>
      </c>
      <c r="F125" s="51">
        <f>SUM(G125:H125)</f>
        <v>0</v>
      </c>
      <c r="G125" s="52"/>
      <c r="H125" s="53"/>
    </row>
    <row r="126" spans="1:8" s="40" customFormat="1" ht="45" customHeight="1">
      <c r="A126" s="44">
        <v>2400</v>
      </c>
      <c r="B126" s="149" t="s">
        <v>105</v>
      </c>
      <c r="C126" s="150">
        <v>0</v>
      </c>
      <c r="D126" s="151">
        <v>0</v>
      </c>
      <c r="E126" s="148" t="s">
        <v>542</v>
      </c>
      <c r="F126" s="152">
        <f>SUM(F128,F132,F138,F146,F151,F158,F161,F167,F176)</f>
        <v>59811.6</v>
      </c>
      <c r="G126" s="152">
        <f>SUM(G128,G132,G138,G146,G151,G158,G161,G167,G176)</f>
        <v>59811.6</v>
      </c>
      <c r="H126" s="152">
        <f>SUM(H128,H132,H138,H146,H151,H158,H161,H167,H176)</f>
        <v>0</v>
      </c>
    </row>
    <row r="127" spans="1:8" ht="11.25" customHeight="1">
      <c r="A127" s="35"/>
      <c r="B127" s="36"/>
      <c r="C127" s="37"/>
      <c r="D127" s="38"/>
      <c r="E127" s="41" t="s">
        <v>2</v>
      </c>
      <c r="F127" s="39"/>
      <c r="G127" s="42"/>
      <c r="H127" s="43"/>
    </row>
    <row r="128" spans="1:8" ht="26.25" customHeight="1">
      <c r="A128" s="44">
        <v>2410</v>
      </c>
      <c r="B128" s="56" t="s">
        <v>105</v>
      </c>
      <c r="C128" s="45">
        <v>1</v>
      </c>
      <c r="D128" s="46">
        <v>0</v>
      </c>
      <c r="E128" s="41" t="s">
        <v>106</v>
      </c>
      <c r="F128" s="47">
        <f>SUM(F130:F131)</f>
        <v>0</v>
      </c>
      <c r="G128" s="47">
        <f>SUM(G130:G131)</f>
        <v>0</v>
      </c>
      <c r="H128" s="47">
        <f>SUM(H130:H131)</f>
        <v>0</v>
      </c>
    </row>
    <row r="129" spans="1:8" s="48" customFormat="1" ht="13.5" customHeight="1">
      <c r="A129" s="44"/>
      <c r="B129" s="36"/>
      <c r="C129" s="45"/>
      <c r="D129" s="46"/>
      <c r="E129" s="41" t="s">
        <v>57</v>
      </c>
      <c r="F129" s="47"/>
      <c r="G129" s="49"/>
      <c r="H129" s="50"/>
    </row>
    <row r="130" spans="1:8" ht="29.25" customHeight="1" thickBot="1">
      <c r="A130" s="44">
        <v>2411</v>
      </c>
      <c r="B130" s="56" t="s">
        <v>105</v>
      </c>
      <c r="C130" s="45">
        <v>1</v>
      </c>
      <c r="D130" s="46">
        <v>1</v>
      </c>
      <c r="E130" s="41" t="s">
        <v>107</v>
      </c>
      <c r="F130" s="51">
        <f>SUM(G130:H130)</f>
        <v>0</v>
      </c>
      <c r="G130" s="52"/>
      <c r="H130" s="53"/>
    </row>
    <row r="131" spans="1:8" ht="27" customHeight="1" thickBot="1">
      <c r="A131" s="44">
        <v>2412</v>
      </c>
      <c r="B131" s="56" t="s">
        <v>105</v>
      </c>
      <c r="C131" s="45">
        <v>1</v>
      </c>
      <c r="D131" s="46">
        <v>2</v>
      </c>
      <c r="E131" s="41" t="s">
        <v>108</v>
      </c>
      <c r="F131" s="51">
        <f>SUM(G131:H131)</f>
        <v>0</v>
      </c>
      <c r="G131" s="52"/>
      <c r="H131" s="53"/>
    </row>
    <row r="132" spans="1:8" ht="24.75" customHeight="1">
      <c r="A132" s="44">
        <v>2420</v>
      </c>
      <c r="B132" s="56" t="s">
        <v>105</v>
      </c>
      <c r="C132" s="45">
        <v>2</v>
      </c>
      <c r="D132" s="46">
        <v>0</v>
      </c>
      <c r="E132" s="41" t="s">
        <v>109</v>
      </c>
      <c r="F132" s="47">
        <f>SUM(F134:F137)</f>
        <v>18930</v>
      </c>
      <c r="G132" s="47">
        <f>SUM(G134:G137)</f>
        <v>18930</v>
      </c>
      <c r="H132" s="47">
        <f>SUM(H134:H137)</f>
        <v>0</v>
      </c>
    </row>
    <row r="133" spans="1:8" s="48" customFormat="1" ht="13.5" customHeight="1">
      <c r="A133" s="44"/>
      <c r="B133" s="36"/>
      <c r="C133" s="45"/>
      <c r="D133" s="46"/>
      <c r="E133" s="41" t="s">
        <v>57</v>
      </c>
      <c r="F133" s="47"/>
      <c r="G133" s="49"/>
      <c r="H133" s="50"/>
    </row>
    <row r="134" spans="1:8" ht="16.5" customHeight="1" thickBot="1">
      <c r="A134" s="44">
        <v>2421</v>
      </c>
      <c r="B134" s="56" t="s">
        <v>105</v>
      </c>
      <c r="C134" s="45">
        <v>2</v>
      </c>
      <c r="D134" s="46">
        <v>1</v>
      </c>
      <c r="E134" s="41" t="s">
        <v>110</v>
      </c>
      <c r="F134" s="51">
        <f>SUM(G134:H134)</f>
        <v>10930</v>
      </c>
      <c r="G134" s="52">
        <v>10930</v>
      </c>
      <c r="H134" s="53"/>
    </row>
    <row r="135" spans="1:8" ht="17.25" customHeight="1" thickBot="1">
      <c r="A135" s="44">
        <v>2422</v>
      </c>
      <c r="B135" s="56" t="s">
        <v>105</v>
      </c>
      <c r="C135" s="45">
        <v>2</v>
      </c>
      <c r="D135" s="46">
        <v>2</v>
      </c>
      <c r="E135" s="41" t="s">
        <v>111</v>
      </c>
      <c r="F135" s="51">
        <f>SUM(G135:H135)</f>
        <v>900</v>
      </c>
      <c r="G135" s="52">
        <v>900</v>
      </c>
      <c r="H135" s="53"/>
    </row>
    <row r="136" spans="1:8" ht="21" customHeight="1" thickBot="1">
      <c r="A136" s="44">
        <v>2423</v>
      </c>
      <c r="B136" s="56" t="s">
        <v>105</v>
      </c>
      <c r="C136" s="45">
        <v>2</v>
      </c>
      <c r="D136" s="46">
        <v>3</v>
      </c>
      <c r="E136" s="41" t="s">
        <v>112</v>
      </c>
      <c r="F136" s="51">
        <f>SUM(G136:H136)</f>
        <v>0</v>
      </c>
      <c r="G136" s="52"/>
      <c r="H136" s="53"/>
    </row>
    <row r="137" spans="1:8" ht="15.75" thickBot="1">
      <c r="A137" s="44">
        <v>2424</v>
      </c>
      <c r="B137" s="56" t="s">
        <v>105</v>
      </c>
      <c r="C137" s="45">
        <v>2</v>
      </c>
      <c r="D137" s="46">
        <v>4</v>
      </c>
      <c r="E137" s="41" t="s">
        <v>113</v>
      </c>
      <c r="F137" s="51">
        <f>SUM(G137:H137)</f>
        <v>7100</v>
      </c>
      <c r="G137" s="52">
        <v>7100</v>
      </c>
      <c r="H137" s="53"/>
    </row>
    <row r="138" spans="1:8" ht="14.25" customHeight="1">
      <c r="A138" s="44">
        <v>2430</v>
      </c>
      <c r="B138" s="56" t="s">
        <v>105</v>
      </c>
      <c r="C138" s="45">
        <v>3</v>
      </c>
      <c r="D138" s="46">
        <v>0</v>
      </c>
      <c r="E138" s="41" t="s">
        <v>114</v>
      </c>
      <c r="F138" s="47">
        <f>SUM(F140:F145)</f>
        <v>0</v>
      </c>
      <c r="G138" s="47">
        <f>SUM(G140:G145)</f>
        <v>0</v>
      </c>
      <c r="H138" s="47">
        <f>SUM(H140:H145)</f>
        <v>0</v>
      </c>
    </row>
    <row r="139" spans="1:8" s="48" customFormat="1" ht="13.5" customHeight="1">
      <c r="A139" s="44"/>
      <c r="B139" s="36"/>
      <c r="C139" s="45"/>
      <c r="D139" s="46"/>
      <c r="E139" s="41" t="s">
        <v>57</v>
      </c>
      <c r="F139" s="47"/>
      <c r="G139" s="49"/>
      <c r="H139" s="50"/>
    </row>
    <row r="140" spans="1:8" ht="15.75" customHeight="1" thickBot="1">
      <c r="A140" s="44">
        <v>2431</v>
      </c>
      <c r="B140" s="56" t="s">
        <v>105</v>
      </c>
      <c r="C140" s="45">
        <v>3</v>
      </c>
      <c r="D140" s="46">
        <v>1</v>
      </c>
      <c r="E140" s="41" t="s">
        <v>115</v>
      </c>
      <c r="F140" s="51">
        <f aca="true" t="shared" si="3" ref="F140:F145">SUM(G140:H140)</f>
        <v>0</v>
      </c>
      <c r="G140" s="49"/>
      <c r="H140" s="50"/>
    </row>
    <row r="141" spans="1:8" ht="15" customHeight="1" thickBot="1">
      <c r="A141" s="44">
        <v>2432</v>
      </c>
      <c r="B141" s="56" t="s">
        <v>105</v>
      </c>
      <c r="C141" s="45">
        <v>3</v>
      </c>
      <c r="D141" s="46">
        <v>2</v>
      </c>
      <c r="E141" s="41" t="s">
        <v>116</v>
      </c>
      <c r="F141" s="51">
        <f t="shared" si="3"/>
        <v>0</v>
      </c>
      <c r="G141" s="49"/>
      <c r="H141" s="50"/>
    </row>
    <row r="142" spans="1:8" ht="15" customHeight="1" thickBot="1">
      <c r="A142" s="44">
        <v>2433</v>
      </c>
      <c r="B142" s="56" t="s">
        <v>105</v>
      </c>
      <c r="C142" s="45">
        <v>3</v>
      </c>
      <c r="D142" s="46">
        <v>3</v>
      </c>
      <c r="E142" s="41" t="s">
        <v>117</v>
      </c>
      <c r="F142" s="51">
        <f t="shared" si="3"/>
        <v>0</v>
      </c>
      <c r="G142" s="49"/>
      <c r="H142" s="50"/>
    </row>
    <row r="143" spans="1:8" ht="21" customHeight="1" thickBot="1">
      <c r="A143" s="44">
        <v>2434</v>
      </c>
      <c r="B143" s="56" t="s">
        <v>105</v>
      </c>
      <c r="C143" s="45">
        <v>3</v>
      </c>
      <c r="D143" s="46">
        <v>4</v>
      </c>
      <c r="E143" s="41" t="s">
        <v>118</v>
      </c>
      <c r="F143" s="51">
        <f t="shared" si="3"/>
        <v>0</v>
      </c>
      <c r="G143" s="49"/>
      <c r="H143" s="50"/>
    </row>
    <row r="144" spans="1:8" ht="15" customHeight="1" thickBot="1">
      <c r="A144" s="44">
        <v>2435</v>
      </c>
      <c r="B144" s="56" t="s">
        <v>105</v>
      </c>
      <c r="C144" s="45">
        <v>3</v>
      </c>
      <c r="D144" s="46">
        <v>5</v>
      </c>
      <c r="E144" s="41" t="s">
        <v>119</v>
      </c>
      <c r="F144" s="51">
        <f t="shared" si="3"/>
        <v>0</v>
      </c>
      <c r="G144" s="49"/>
      <c r="H144" s="50"/>
    </row>
    <row r="145" spans="1:8" ht="14.25" customHeight="1" thickBot="1">
      <c r="A145" s="44">
        <v>2436</v>
      </c>
      <c r="B145" s="56" t="s">
        <v>105</v>
      </c>
      <c r="C145" s="45">
        <v>3</v>
      </c>
      <c r="D145" s="46">
        <v>6</v>
      </c>
      <c r="E145" s="41" t="s">
        <v>120</v>
      </c>
      <c r="F145" s="51">
        <f t="shared" si="3"/>
        <v>0</v>
      </c>
      <c r="G145" s="49"/>
      <c r="H145" s="50"/>
    </row>
    <row r="146" spans="1:8" ht="27" customHeight="1">
      <c r="A146" s="44">
        <v>2440</v>
      </c>
      <c r="B146" s="56" t="s">
        <v>105</v>
      </c>
      <c r="C146" s="45">
        <v>4</v>
      </c>
      <c r="D146" s="46">
        <v>0</v>
      </c>
      <c r="E146" s="41" t="s">
        <v>121</v>
      </c>
      <c r="F146" s="47">
        <f>SUM(F148:F150)</f>
        <v>0</v>
      </c>
      <c r="G146" s="47">
        <f>SUM(G148:G150)</f>
        <v>0</v>
      </c>
      <c r="H146" s="47">
        <f>SUM(H148:H150)</f>
        <v>0</v>
      </c>
    </row>
    <row r="147" spans="1:8" s="48" customFormat="1" ht="14.25" customHeight="1">
      <c r="A147" s="44"/>
      <c r="B147" s="36"/>
      <c r="C147" s="45"/>
      <c r="D147" s="46"/>
      <c r="E147" s="41" t="s">
        <v>57</v>
      </c>
      <c r="F147" s="47"/>
      <c r="G147" s="49"/>
      <c r="H147" s="50"/>
    </row>
    <row r="148" spans="1:8" ht="27.75" customHeight="1" thickBot="1">
      <c r="A148" s="44">
        <v>2441</v>
      </c>
      <c r="B148" s="56" t="s">
        <v>105</v>
      </c>
      <c r="C148" s="45">
        <v>4</v>
      </c>
      <c r="D148" s="46">
        <v>1</v>
      </c>
      <c r="E148" s="41" t="s">
        <v>122</v>
      </c>
      <c r="F148" s="51">
        <f>SUM(G148:H148)</f>
        <v>0</v>
      </c>
      <c r="G148" s="49"/>
      <c r="H148" s="50"/>
    </row>
    <row r="149" spans="1:8" ht="20.25" customHeight="1" thickBot="1">
      <c r="A149" s="44">
        <v>2442</v>
      </c>
      <c r="B149" s="56" t="s">
        <v>105</v>
      </c>
      <c r="C149" s="45">
        <v>4</v>
      </c>
      <c r="D149" s="46">
        <v>2</v>
      </c>
      <c r="E149" s="41" t="s">
        <v>123</v>
      </c>
      <c r="F149" s="51">
        <f>SUM(G149:H149)</f>
        <v>0</v>
      </c>
      <c r="G149" s="49"/>
      <c r="H149" s="50"/>
    </row>
    <row r="150" spans="1:8" ht="15" customHeight="1" thickBot="1">
      <c r="A150" s="44">
        <v>2443</v>
      </c>
      <c r="B150" s="56" t="s">
        <v>105</v>
      </c>
      <c r="C150" s="45">
        <v>4</v>
      </c>
      <c r="D150" s="46">
        <v>3</v>
      </c>
      <c r="E150" s="41" t="s">
        <v>124</v>
      </c>
      <c r="F150" s="51">
        <f>SUM(G150:H150)</f>
        <v>0</v>
      </c>
      <c r="G150" s="49"/>
      <c r="H150" s="50"/>
    </row>
    <row r="151" spans="1:8" ht="16.5" customHeight="1">
      <c r="A151" s="44">
        <v>2450</v>
      </c>
      <c r="B151" s="56" t="s">
        <v>105</v>
      </c>
      <c r="C151" s="45">
        <v>5</v>
      </c>
      <c r="D151" s="46">
        <v>0</v>
      </c>
      <c r="E151" s="41" t="s">
        <v>125</v>
      </c>
      <c r="F151" s="47">
        <f>SUM(F153:F157)</f>
        <v>40881.6</v>
      </c>
      <c r="G151" s="47">
        <f>SUM(G153:G157)</f>
        <v>40881.6</v>
      </c>
      <c r="H151" s="47">
        <f>SUM(H153:H157)</f>
        <v>0</v>
      </c>
    </row>
    <row r="152" spans="1:8" s="48" customFormat="1" ht="15" customHeight="1">
      <c r="A152" s="44"/>
      <c r="B152" s="36"/>
      <c r="C152" s="45"/>
      <c r="D152" s="46"/>
      <c r="E152" s="41" t="s">
        <v>57</v>
      </c>
      <c r="F152" s="47"/>
      <c r="G152" s="49"/>
      <c r="H152" s="50"/>
    </row>
    <row r="153" spans="1:8" ht="14.25" customHeight="1" thickBot="1">
      <c r="A153" s="44">
        <v>2451</v>
      </c>
      <c r="B153" s="56" t="s">
        <v>105</v>
      </c>
      <c r="C153" s="45">
        <v>5</v>
      </c>
      <c r="D153" s="46">
        <v>1</v>
      </c>
      <c r="E153" s="41" t="s">
        <v>126</v>
      </c>
      <c r="F153" s="51">
        <f>SUM(G153:H153)</f>
        <v>40881.6</v>
      </c>
      <c r="G153" s="52">
        <v>40881.6</v>
      </c>
      <c r="H153" s="53">
        <v>0</v>
      </c>
    </row>
    <row r="154" spans="1:8" ht="18" customHeight="1" thickBot="1">
      <c r="A154" s="44">
        <v>2452</v>
      </c>
      <c r="B154" s="56" t="s">
        <v>105</v>
      </c>
      <c r="C154" s="45">
        <v>5</v>
      </c>
      <c r="D154" s="46">
        <v>2</v>
      </c>
      <c r="E154" s="41" t="s">
        <v>127</v>
      </c>
      <c r="F154" s="51">
        <f>SUM(G154:H154)</f>
        <v>0</v>
      </c>
      <c r="G154" s="52"/>
      <c r="H154" s="53"/>
    </row>
    <row r="155" spans="1:8" ht="15" customHeight="1" thickBot="1">
      <c r="A155" s="44">
        <v>2453</v>
      </c>
      <c r="B155" s="56" t="s">
        <v>105</v>
      </c>
      <c r="C155" s="45">
        <v>5</v>
      </c>
      <c r="D155" s="46">
        <v>3</v>
      </c>
      <c r="E155" s="41" t="s">
        <v>128</v>
      </c>
      <c r="F155" s="51">
        <f>SUM(G155:H155)</f>
        <v>0</v>
      </c>
      <c r="G155" s="52"/>
      <c r="H155" s="53"/>
    </row>
    <row r="156" spans="1:8" ht="15" customHeight="1" thickBot="1">
      <c r="A156" s="44">
        <v>2454</v>
      </c>
      <c r="B156" s="56" t="s">
        <v>105</v>
      </c>
      <c r="C156" s="45">
        <v>5</v>
      </c>
      <c r="D156" s="46">
        <v>4</v>
      </c>
      <c r="E156" s="41" t="s">
        <v>129</v>
      </c>
      <c r="F156" s="51">
        <f>SUM(G156:H156)</f>
        <v>0</v>
      </c>
      <c r="G156" s="52"/>
      <c r="H156" s="53"/>
    </row>
    <row r="157" spans="1:8" ht="19.5" customHeight="1" thickBot="1">
      <c r="A157" s="44">
        <v>2455</v>
      </c>
      <c r="B157" s="56" t="s">
        <v>105</v>
      </c>
      <c r="C157" s="45">
        <v>5</v>
      </c>
      <c r="D157" s="46">
        <v>5</v>
      </c>
      <c r="E157" s="41" t="s">
        <v>130</v>
      </c>
      <c r="F157" s="51">
        <f>SUM(G157:H157)</f>
        <v>0</v>
      </c>
      <c r="G157" s="52"/>
      <c r="H157" s="53"/>
    </row>
    <row r="158" spans="1:8" ht="18" customHeight="1">
      <c r="A158" s="44">
        <v>2460</v>
      </c>
      <c r="B158" s="56" t="s">
        <v>105</v>
      </c>
      <c r="C158" s="45">
        <v>6</v>
      </c>
      <c r="D158" s="46">
        <v>0</v>
      </c>
      <c r="E158" s="41" t="s">
        <v>131</v>
      </c>
      <c r="F158" s="47">
        <f>SUM(F160)</f>
        <v>0</v>
      </c>
      <c r="G158" s="47">
        <f>SUM(G160)</f>
        <v>0</v>
      </c>
      <c r="H158" s="47">
        <f>SUM(H160)</f>
        <v>0</v>
      </c>
    </row>
    <row r="159" spans="1:8" s="48" customFormat="1" ht="15" customHeight="1">
      <c r="A159" s="44"/>
      <c r="B159" s="36"/>
      <c r="C159" s="45"/>
      <c r="D159" s="46"/>
      <c r="E159" s="41" t="s">
        <v>57</v>
      </c>
      <c r="F159" s="54"/>
      <c r="G159" s="54"/>
      <c r="H159" s="54"/>
    </row>
    <row r="160" spans="1:8" ht="18.75" customHeight="1" thickBot="1">
      <c r="A160" s="44">
        <v>2461</v>
      </c>
      <c r="B160" s="56" t="s">
        <v>105</v>
      </c>
      <c r="C160" s="45">
        <v>6</v>
      </c>
      <c r="D160" s="46">
        <v>1</v>
      </c>
      <c r="E160" s="41" t="s">
        <v>132</v>
      </c>
      <c r="F160" s="51">
        <f>SUM(G160:H160)</f>
        <v>0</v>
      </c>
      <c r="G160" s="52"/>
      <c r="H160" s="53"/>
    </row>
    <row r="161" spans="1:8" ht="14.25" customHeight="1">
      <c r="A161" s="44">
        <v>2470</v>
      </c>
      <c r="B161" s="56" t="s">
        <v>105</v>
      </c>
      <c r="C161" s="45">
        <v>7</v>
      </c>
      <c r="D161" s="46">
        <v>0</v>
      </c>
      <c r="E161" s="41" t="s">
        <v>133</v>
      </c>
      <c r="F161" s="47">
        <f>SUM(F163:F166)</f>
        <v>0</v>
      </c>
      <c r="G161" s="47">
        <f>SUM(G163:G166)</f>
        <v>0</v>
      </c>
      <c r="H161" s="47">
        <f>SUM(H163:H166)</f>
        <v>0</v>
      </c>
    </row>
    <row r="162" spans="1:8" s="48" customFormat="1" ht="14.25" customHeight="1">
      <c r="A162" s="44"/>
      <c r="B162" s="36"/>
      <c r="C162" s="45"/>
      <c r="D162" s="46"/>
      <c r="E162" s="41" t="s">
        <v>57</v>
      </c>
      <c r="F162" s="47"/>
      <c r="G162" s="49"/>
      <c r="H162" s="50"/>
    </row>
    <row r="163" spans="1:8" ht="25.5" customHeight="1" thickBot="1">
      <c r="A163" s="44">
        <v>2471</v>
      </c>
      <c r="B163" s="56" t="s">
        <v>105</v>
      </c>
      <c r="C163" s="45">
        <v>7</v>
      </c>
      <c r="D163" s="46">
        <v>1</v>
      </c>
      <c r="E163" s="41" t="s">
        <v>134</v>
      </c>
      <c r="F163" s="51">
        <f>SUM(G163:H163)</f>
        <v>0</v>
      </c>
      <c r="G163" s="52"/>
      <c r="H163" s="53"/>
    </row>
    <row r="164" spans="1:8" ht="15" customHeight="1" thickBot="1">
      <c r="A164" s="44">
        <v>2472</v>
      </c>
      <c r="B164" s="56" t="s">
        <v>105</v>
      </c>
      <c r="C164" s="45">
        <v>7</v>
      </c>
      <c r="D164" s="46">
        <v>2</v>
      </c>
      <c r="E164" s="41" t="s">
        <v>135</v>
      </c>
      <c r="F164" s="51">
        <f>SUM(G164:H164)</f>
        <v>0</v>
      </c>
      <c r="G164" s="52"/>
      <c r="H164" s="53"/>
    </row>
    <row r="165" spans="1:8" ht="16.5" customHeight="1" thickBot="1">
      <c r="A165" s="44">
        <v>2473</v>
      </c>
      <c r="B165" s="56" t="s">
        <v>105</v>
      </c>
      <c r="C165" s="45">
        <v>7</v>
      </c>
      <c r="D165" s="46">
        <v>3</v>
      </c>
      <c r="E165" s="41" t="s">
        <v>136</v>
      </c>
      <c r="F165" s="51">
        <f>SUM(G165:H165)</f>
        <v>0</v>
      </c>
      <c r="G165" s="52"/>
      <c r="H165" s="53"/>
    </row>
    <row r="166" spans="1:8" ht="17.25" customHeight="1" thickBot="1">
      <c r="A166" s="44">
        <v>2474</v>
      </c>
      <c r="B166" s="56" t="s">
        <v>105</v>
      </c>
      <c r="C166" s="45">
        <v>7</v>
      </c>
      <c r="D166" s="46">
        <v>4</v>
      </c>
      <c r="E166" s="41" t="s">
        <v>137</v>
      </c>
      <c r="F166" s="51">
        <f>SUM(G166:H166)</f>
        <v>0</v>
      </c>
      <c r="G166" s="52"/>
      <c r="H166" s="53"/>
    </row>
    <row r="167" spans="1:8" ht="29.25" customHeight="1">
      <c r="A167" s="44">
        <v>2480</v>
      </c>
      <c r="B167" s="56" t="s">
        <v>105</v>
      </c>
      <c r="C167" s="45">
        <v>8</v>
      </c>
      <c r="D167" s="46">
        <v>0</v>
      </c>
      <c r="E167" s="41" t="s">
        <v>138</v>
      </c>
      <c r="F167" s="47">
        <f>SUM(F169:F175)</f>
        <v>0</v>
      </c>
      <c r="G167" s="47">
        <f>SUM(G169:G175)</f>
        <v>0</v>
      </c>
      <c r="H167" s="47">
        <f>SUM(H169:H175)</f>
        <v>0</v>
      </c>
    </row>
    <row r="168" spans="1:8" s="48" customFormat="1" ht="16.5" customHeight="1">
      <c r="A168" s="44"/>
      <c r="B168" s="36"/>
      <c r="C168" s="45"/>
      <c r="D168" s="46"/>
      <c r="E168" s="41" t="s">
        <v>57</v>
      </c>
      <c r="F168" s="47"/>
      <c r="G168" s="49"/>
      <c r="H168" s="50"/>
    </row>
    <row r="169" spans="1:8" ht="39.75" customHeight="1" thickBot="1">
      <c r="A169" s="44">
        <v>2481</v>
      </c>
      <c r="B169" s="56" t="s">
        <v>105</v>
      </c>
      <c r="C169" s="45">
        <v>8</v>
      </c>
      <c r="D169" s="46">
        <v>1</v>
      </c>
      <c r="E169" s="41" t="s">
        <v>139</v>
      </c>
      <c r="F169" s="51">
        <f aca="true" t="shared" si="4" ref="F169:F175">SUM(G169:H169)</f>
        <v>0</v>
      </c>
      <c r="G169" s="52"/>
      <c r="H169" s="53"/>
    </row>
    <row r="170" spans="1:8" ht="40.5" customHeight="1" thickBot="1">
      <c r="A170" s="44">
        <v>2482</v>
      </c>
      <c r="B170" s="56" t="s">
        <v>105</v>
      </c>
      <c r="C170" s="45">
        <v>8</v>
      </c>
      <c r="D170" s="46">
        <v>2</v>
      </c>
      <c r="E170" s="41" t="s">
        <v>140</v>
      </c>
      <c r="F170" s="51">
        <f t="shared" si="4"/>
        <v>0</v>
      </c>
      <c r="G170" s="52"/>
      <c r="H170" s="53"/>
    </row>
    <row r="171" spans="1:8" ht="30" customHeight="1" thickBot="1">
      <c r="A171" s="44">
        <v>2483</v>
      </c>
      <c r="B171" s="56" t="s">
        <v>105</v>
      </c>
      <c r="C171" s="45">
        <v>8</v>
      </c>
      <c r="D171" s="46">
        <v>3</v>
      </c>
      <c r="E171" s="41" t="s">
        <v>141</v>
      </c>
      <c r="F171" s="51">
        <f t="shared" si="4"/>
        <v>0</v>
      </c>
      <c r="G171" s="52"/>
      <c r="H171" s="53"/>
    </row>
    <row r="172" spans="1:8" ht="37.5" customHeight="1" thickBot="1">
      <c r="A172" s="44">
        <v>2484</v>
      </c>
      <c r="B172" s="56" t="s">
        <v>105</v>
      </c>
      <c r="C172" s="45">
        <v>8</v>
      </c>
      <c r="D172" s="46">
        <v>4</v>
      </c>
      <c r="E172" s="41" t="s">
        <v>142</v>
      </c>
      <c r="F172" s="51">
        <f t="shared" si="4"/>
        <v>0</v>
      </c>
      <c r="G172" s="52"/>
      <c r="H172" s="53"/>
    </row>
    <row r="173" spans="1:8" ht="28.5" customHeight="1" thickBot="1">
      <c r="A173" s="44">
        <v>2485</v>
      </c>
      <c r="B173" s="56" t="s">
        <v>105</v>
      </c>
      <c r="C173" s="45">
        <v>8</v>
      </c>
      <c r="D173" s="46">
        <v>5</v>
      </c>
      <c r="E173" s="41" t="s">
        <v>143</v>
      </c>
      <c r="F173" s="51">
        <f t="shared" si="4"/>
        <v>0</v>
      </c>
      <c r="G173" s="52"/>
      <c r="H173" s="53"/>
    </row>
    <row r="174" spans="1:8" ht="20.25" customHeight="1" thickBot="1">
      <c r="A174" s="44">
        <v>2486</v>
      </c>
      <c r="B174" s="56" t="s">
        <v>105</v>
      </c>
      <c r="C174" s="45">
        <v>8</v>
      </c>
      <c r="D174" s="46">
        <v>6</v>
      </c>
      <c r="E174" s="41" t="s">
        <v>144</v>
      </c>
      <c r="F174" s="51">
        <f t="shared" si="4"/>
        <v>0</v>
      </c>
      <c r="G174" s="52"/>
      <c r="H174" s="53"/>
    </row>
    <row r="175" spans="1:8" ht="27" customHeight="1" thickBot="1">
      <c r="A175" s="44">
        <v>2487</v>
      </c>
      <c r="B175" s="56" t="s">
        <v>105</v>
      </c>
      <c r="C175" s="45">
        <v>8</v>
      </c>
      <c r="D175" s="46">
        <v>7</v>
      </c>
      <c r="E175" s="41" t="s">
        <v>145</v>
      </c>
      <c r="F175" s="51">
        <f t="shared" si="4"/>
        <v>0</v>
      </c>
      <c r="G175" s="52"/>
      <c r="H175" s="53"/>
    </row>
    <row r="176" spans="1:8" ht="27.75" customHeight="1">
      <c r="A176" s="44">
        <v>2490</v>
      </c>
      <c r="B176" s="56" t="s">
        <v>105</v>
      </c>
      <c r="C176" s="45">
        <v>9</v>
      </c>
      <c r="D176" s="46">
        <v>0</v>
      </c>
      <c r="E176" s="41" t="s">
        <v>146</v>
      </c>
      <c r="F176" s="47">
        <f>SUM(F178)</f>
        <v>0</v>
      </c>
      <c r="G176" s="47">
        <f>SUM(G178)</f>
        <v>0</v>
      </c>
      <c r="H176" s="47">
        <f>SUM(H178)</f>
        <v>0</v>
      </c>
    </row>
    <row r="177" spans="1:8" s="48" customFormat="1" ht="16.5" customHeight="1">
      <c r="A177" s="44"/>
      <c r="B177" s="36"/>
      <c r="C177" s="45"/>
      <c r="D177" s="46"/>
      <c r="E177" s="41" t="s">
        <v>57</v>
      </c>
      <c r="F177" s="54"/>
      <c r="G177" s="54"/>
      <c r="H177" s="54"/>
    </row>
    <row r="178" spans="1:8" ht="14.25" customHeight="1" thickBot="1">
      <c r="A178" s="44">
        <v>2491</v>
      </c>
      <c r="B178" s="56" t="s">
        <v>105</v>
      </c>
      <c r="C178" s="45">
        <v>9</v>
      </c>
      <c r="D178" s="46">
        <v>1</v>
      </c>
      <c r="E178" s="41" t="s">
        <v>146</v>
      </c>
      <c r="F178" s="51">
        <f>SUM(G178:H178)</f>
        <v>0</v>
      </c>
      <c r="G178" s="52"/>
      <c r="H178" s="53">
        <v>0</v>
      </c>
    </row>
    <row r="179" spans="1:8" s="40" customFormat="1" ht="34.5" customHeight="1">
      <c r="A179" s="44">
        <v>2500</v>
      </c>
      <c r="B179" s="149" t="s">
        <v>147</v>
      </c>
      <c r="C179" s="150">
        <v>0</v>
      </c>
      <c r="D179" s="151">
        <v>0</v>
      </c>
      <c r="E179" s="148" t="s">
        <v>543</v>
      </c>
      <c r="F179" s="152">
        <f>SUM(F181,F187,F190,F193,F196,F199,)</f>
        <v>91960.8</v>
      </c>
      <c r="G179" s="152">
        <f>SUM(G181,G187,G190,G193,G196,G199,)</f>
        <v>91960.8</v>
      </c>
      <c r="H179" s="152">
        <f>SUM(H181,H187,H190,H193,H196,H199,)</f>
        <v>0</v>
      </c>
    </row>
    <row r="180" spans="1:8" ht="11.25" customHeight="1">
      <c r="A180" s="35"/>
      <c r="B180" s="36"/>
      <c r="C180" s="37"/>
      <c r="D180" s="38"/>
      <c r="E180" s="41" t="s">
        <v>2</v>
      </c>
      <c r="F180" s="39"/>
      <c r="G180" s="42"/>
      <c r="H180" s="43"/>
    </row>
    <row r="181" spans="1:8" ht="17.25" customHeight="1">
      <c r="A181" s="44">
        <v>2510</v>
      </c>
      <c r="B181" s="56" t="s">
        <v>147</v>
      </c>
      <c r="C181" s="45">
        <v>1</v>
      </c>
      <c r="D181" s="46">
        <v>0</v>
      </c>
      <c r="E181" s="41" t="s">
        <v>148</v>
      </c>
      <c r="F181" s="47">
        <f>SUM(F183)</f>
        <v>69170.8</v>
      </c>
      <c r="G181" s="47">
        <f>SUM(G183)</f>
        <v>69170.8</v>
      </c>
      <c r="H181" s="47">
        <f>SUM(H183)</f>
        <v>0</v>
      </c>
    </row>
    <row r="182" spans="1:8" s="48" customFormat="1" ht="10.5" customHeight="1">
      <c r="A182" s="44"/>
      <c r="B182" s="36"/>
      <c r="C182" s="45"/>
      <c r="D182" s="46"/>
      <c r="E182" s="41" t="s">
        <v>57</v>
      </c>
      <c r="F182" s="54"/>
      <c r="G182" s="54"/>
      <c r="H182" s="54"/>
    </row>
    <row r="183" spans="1:8" ht="17.25" customHeight="1" thickBot="1">
      <c r="A183" s="44">
        <v>2511</v>
      </c>
      <c r="B183" s="56" t="s">
        <v>147</v>
      </c>
      <c r="C183" s="45">
        <v>1</v>
      </c>
      <c r="D183" s="46">
        <v>1</v>
      </c>
      <c r="E183" s="41" t="s">
        <v>148</v>
      </c>
      <c r="F183" s="51">
        <f>SUM(G183:H183)</f>
        <v>69170.8</v>
      </c>
      <c r="G183" s="52">
        <v>69170.8</v>
      </c>
      <c r="H183" s="53"/>
    </row>
    <row r="184" spans="1:8" ht="17.25" customHeight="1">
      <c r="A184" s="44"/>
      <c r="B184" s="56"/>
      <c r="C184" s="45"/>
      <c r="D184" s="46"/>
      <c r="E184" s="181" t="s">
        <v>650</v>
      </c>
      <c r="F184" s="185">
        <f>G184+H184</f>
        <v>0</v>
      </c>
      <c r="G184" s="199"/>
      <c r="H184" s="200"/>
    </row>
    <row r="185" spans="1:8" ht="17.25" customHeight="1">
      <c r="A185" s="44"/>
      <c r="B185" s="56"/>
      <c r="C185" s="45"/>
      <c r="D185" s="46"/>
      <c r="E185" s="181" t="s">
        <v>667</v>
      </c>
      <c r="F185" s="185">
        <f>G185+H185</f>
        <v>0</v>
      </c>
      <c r="G185" s="201"/>
      <c r="H185" s="49"/>
    </row>
    <row r="186" spans="1:8" ht="17.25" customHeight="1">
      <c r="A186" s="44"/>
      <c r="B186" s="56"/>
      <c r="C186" s="45"/>
      <c r="D186" s="46"/>
      <c r="E186" s="190" t="s">
        <v>676</v>
      </c>
      <c r="F186" s="185">
        <f>G186+H186</f>
        <v>0</v>
      </c>
      <c r="G186" s="186"/>
      <c r="H186" s="187"/>
    </row>
    <row r="187" spans="1:8" ht="18.75" customHeight="1">
      <c r="A187" s="44">
        <v>2520</v>
      </c>
      <c r="B187" s="56" t="s">
        <v>147</v>
      </c>
      <c r="C187" s="45">
        <v>2</v>
      </c>
      <c r="D187" s="46">
        <v>0</v>
      </c>
      <c r="E187" s="41" t="s">
        <v>149</v>
      </c>
      <c r="F187" s="47">
        <f>SUM(F189)</f>
        <v>0</v>
      </c>
      <c r="G187" s="47">
        <f>SUM(G189)</f>
        <v>0</v>
      </c>
      <c r="H187" s="47">
        <f>SUM(H189)</f>
        <v>0</v>
      </c>
    </row>
    <row r="188" spans="1:8" s="48" customFormat="1" ht="10.5" customHeight="1">
      <c r="A188" s="44"/>
      <c r="B188" s="36"/>
      <c r="C188" s="45"/>
      <c r="D188" s="46"/>
      <c r="E188" s="41" t="s">
        <v>57</v>
      </c>
      <c r="F188" s="54"/>
      <c r="G188" s="54"/>
      <c r="H188" s="54"/>
    </row>
    <row r="189" spans="1:8" ht="16.5" customHeight="1" thickBot="1">
      <c r="A189" s="44">
        <v>2521</v>
      </c>
      <c r="B189" s="56" t="s">
        <v>147</v>
      </c>
      <c r="C189" s="45">
        <v>2</v>
      </c>
      <c r="D189" s="46">
        <v>1</v>
      </c>
      <c r="E189" s="41" t="s">
        <v>150</v>
      </c>
      <c r="F189" s="51">
        <f>SUM(G189:H189)</f>
        <v>0</v>
      </c>
      <c r="G189" s="52"/>
      <c r="H189" s="53"/>
    </row>
    <row r="190" spans="1:8" ht="19.5" customHeight="1">
      <c r="A190" s="44">
        <v>2530</v>
      </c>
      <c r="B190" s="56" t="s">
        <v>147</v>
      </c>
      <c r="C190" s="45">
        <v>3</v>
      </c>
      <c r="D190" s="46">
        <v>0</v>
      </c>
      <c r="E190" s="41" t="s">
        <v>151</v>
      </c>
      <c r="F190" s="47">
        <f>SUM(F192)</f>
        <v>0</v>
      </c>
      <c r="G190" s="47">
        <f>SUM(G192)</f>
        <v>0</v>
      </c>
      <c r="H190" s="47">
        <f>SUM(H192)</f>
        <v>0</v>
      </c>
    </row>
    <row r="191" spans="1:8" s="48" customFormat="1" ht="10.5" customHeight="1">
      <c r="A191" s="44"/>
      <c r="B191" s="36"/>
      <c r="C191" s="45"/>
      <c r="D191" s="46"/>
      <c r="E191" s="41" t="s">
        <v>57</v>
      </c>
      <c r="F191" s="54"/>
      <c r="G191" s="54"/>
      <c r="H191" s="54"/>
    </row>
    <row r="192" spans="1:8" ht="16.5" customHeight="1" thickBot="1">
      <c r="A192" s="44">
        <v>2531</v>
      </c>
      <c r="B192" s="56" t="s">
        <v>147</v>
      </c>
      <c r="C192" s="45">
        <v>3</v>
      </c>
      <c r="D192" s="46">
        <v>1</v>
      </c>
      <c r="E192" s="41" t="s">
        <v>151</v>
      </c>
      <c r="F192" s="51">
        <f>SUM(G192:H192)</f>
        <v>0</v>
      </c>
      <c r="G192" s="52"/>
      <c r="H192" s="53"/>
    </row>
    <row r="193" spans="1:8" ht="24.75" customHeight="1">
      <c r="A193" s="44">
        <v>2540</v>
      </c>
      <c r="B193" s="56" t="s">
        <v>147</v>
      </c>
      <c r="C193" s="45">
        <v>4</v>
      </c>
      <c r="D193" s="46">
        <v>0</v>
      </c>
      <c r="E193" s="41" t="s">
        <v>152</v>
      </c>
      <c r="F193" s="47">
        <f>SUM(F195)</f>
        <v>0</v>
      </c>
      <c r="G193" s="47">
        <f>SUM(G195)</f>
        <v>0</v>
      </c>
      <c r="H193" s="47">
        <f>SUM(H195)</f>
        <v>0</v>
      </c>
    </row>
    <row r="194" spans="1:8" s="48" customFormat="1" ht="16.5" customHeight="1">
      <c r="A194" s="44"/>
      <c r="B194" s="36"/>
      <c r="C194" s="45"/>
      <c r="D194" s="46"/>
      <c r="E194" s="41" t="s">
        <v>57</v>
      </c>
      <c r="F194" s="54"/>
      <c r="G194" s="54"/>
      <c r="H194" s="54"/>
    </row>
    <row r="195" spans="1:8" ht="17.25" customHeight="1" thickBot="1">
      <c r="A195" s="44">
        <v>2541</v>
      </c>
      <c r="B195" s="56" t="s">
        <v>147</v>
      </c>
      <c r="C195" s="45">
        <v>4</v>
      </c>
      <c r="D195" s="46">
        <v>1</v>
      </c>
      <c r="E195" s="41" t="s">
        <v>152</v>
      </c>
      <c r="F195" s="51">
        <f>SUM(G195:H195)</f>
        <v>0</v>
      </c>
      <c r="G195" s="52"/>
      <c r="H195" s="53"/>
    </row>
    <row r="196" spans="1:8" ht="27" customHeight="1">
      <c r="A196" s="44">
        <v>2550</v>
      </c>
      <c r="B196" s="56" t="s">
        <v>147</v>
      </c>
      <c r="C196" s="45">
        <v>5</v>
      </c>
      <c r="D196" s="46">
        <v>0</v>
      </c>
      <c r="E196" s="41" t="s">
        <v>153</v>
      </c>
      <c r="F196" s="47">
        <f>SUM(F198)</f>
        <v>0</v>
      </c>
      <c r="G196" s="47">
        <f>SUM(G198)</f>
        <v>0</v>
      </c>
      <c r="H196" s="47">
        <f>SUM(H198)</f>
        <v>0</v>
      </c>
    </row>
    <row r="197" spans="1:8" s="48" customFormat="1" ht="14.25" customHeight="1">
      <c r="A197" s="44"/>
      <c r="B197" s="36"/>
      <c r="C197" s="45"/>
      <c r="D197" s="46"/>
      <c r="E197" s="41" t="s">
        <v>57</v>
      </c>
      <c r="F197" s="54"/>
      <c r="G197" s="54"/>
      <c r="H197" s="54"/>
    </row>
    <row r="198" spans="1:8" ht="27.75" customHeight="1" thickBot="1">
      <c r="A198" s="44">
        <v>2551</v>
      </c>
      <c r="B198" s="56" t="s">
        <v>147</v>
      </c>
      <c r="C198" s="45">
        <v>5</v>
      </c>
      <c r="D198" s="46">
        <v>1</v>
      </c>
      <c r="E198" s="41" t="s">
        <v>153</v>
      </c>
      <c r="F198" s="51">
        <f>SUM(G198:H198)</f>
        <v>0</v>
      </c>
      <c r="G198" s="52"/>
      <c r="H198" s="53"/>
    </row>
    <row r="199" spans="1:8" ht="25.5" customHeight="1">
      <c r="A199" s="44">
        <v>2560</v>
      </c>
      <c r="B199" s="56" t="s">
        <v>147</v>
      </c>
      <c r="C199" s="45">
        <v>6</v>
      </c>
      <c r="D199" s="46">
        <v>0</v>
      </c>
      <c r="E199" s="41" t="s">
        <v>154</v>
      </c>
      <c r="F199" s="47">
        <f>SUM(F201)</f>
        <v>22790</v>
      </c>
      <c r="G199" s="47">
        <f>SUM(G201)</f>
        <v>22790</v>
      </c>
      <c r="H199" s="47">
        <f>SUM(H201)</f>
        <v>0</v>
      </c>
    </row>
    <row r="200" spans="1:8" s="48" customFormat="1" ht="10.5" customHeight="1">
      <c r="A200" s="44"/>
      <c r="B200" s="36"/>
      <c r="C200" s="45"/>
      <c r="D200" s="46"/>
      <c r="E200" s="41" t="s">
        <v>57</v>
      </c>
      <c r="F200" s="54"/>
      <c r="G200" s="54"/>
      <c r="H200" s="54"/>
    </row>
    <row r="201" spans="1:8" ht="27.75" customHeight="1" thickBot="1">
      <c r="A201" s="44">
        <v>2561</v>
      </c>
      <c r="B201" s="56" t="s">
        <v>147</v>
      </c>
      <c r="C201" s="45">
        <v>6</v>
      </c>
      <c r="D201" s="46">
        <v>1</v>
      </c>
      <c r="E201" s="41" t="s">
        <v>154</v>
      </c>
      <c r="F201" s="51">
        <f>SUM(G201:H201)</f>
        <v>22790</v>
      </c>
      <c r="G201" s="52">
        <v>22790</v>
      </c>
      <c r="H201" s="53"/>
    </row>
    <row r="202" spans="1:8" s="40" customFormat="1" ht="48.75" customHeight="1">
      <c r="A202" s="44">
        <v>2600</v>
      </c>
      <c r="B202" s="149" t="s">
        <v>155</v>
      </c>
      <c r="C202" s="150">
        <v>0</v>
      </c>
      <c r="D202" s="151">
        <v>0</v>
      </c>
      <c r="E202" s="148" t="s">
        <v>545</v>
      </c>
      <c r="F202" s="152">
        <f>SUM(F204,F207,F210,F213,F218,F221,)</f>
        <v>94620</v>
      </c>
      <c r="G202" s="152">
        <f>SUM(G204,G207,G210,G213,G218,G221,)</f>
        <v>94620</v>
      </c>
      <c r="H202" s="152">
        <f>SUM(H204,H207,H210,H213,H218,H221,)</f>
        <v>0</v>
      </c>
    </row>
    <row r="203" spans="1:8" ht="11.25" customHeight="1">
      <c r="A203" s="35"/>
      <c r="B203" s="36"/>
      <c r="C203" s="37"/>
      <c r="D203" s="38"/>
      <c r="E203" s="41" t="s">
        <v>2</v>
      </c>
      <c r="F203" s="39"/>
      <c r="G203" s="42"/>
      <c r="H203" s="43"/>
    </row>
    <row r="204" spans="1:8" ht="16.5" customHeight="1">
      <c r="A204" s="44">
        <v>2610</v>
      </c>
      <c r="B204" s="56" t="s">
        <v>155</v>
      </c>
      <c r="C204" s="45">
        <v>1</v>
      </c>
      <c r="D204" s="46">
        <v>0</v>
      </c>
      <c r="E204" s="41" t="s">
        <v>156</v>
      </c>
      <c r="F204" s="47">
        <f>SUM(F206)</f>
        <v>0</v>
      </c>
      <c r="G204" s="47">
        <f>SUM(G206)</f>
        <v>0</v>
      </c>
      <c r="H204" s="47">
        <f>SUM(H206)</f>
        <v>0</v>
      </c>
    </row>
    <row r="205" spans="1:8" s="48" customFormat="1" ht="10.5" customHeight="1">
      <c r="A205" s="44"/>
      <c r="B205" s="36"/>
      <c r="C205" s="45"/>
      <c r="D205" s="46"/>
      <c r="E205" s="41" t="s">
        <v>57</v>
      </c>
      <c r="F205" s="54"/>
      <c r="G205" s="54"/>
      <c r="H205" s="54"/>
    </row>
    <row r="206" spans="1:8" ht="21" customHeight="1" thickBot="1">
      <c r="A206" s="44">
        <v>2611</v>
      </c>
      <c r="B206" s="56" t="s">
        <v>155</v>
      </c>
      <c r="C206" s="45">
        <v>1</v>
      </c>
      <c r="D206" s="46">
        <v>1</v>
      </c>
      <c r="E206" s="41" t="s">
        <v>157</v>
      </c>
      <c r="F206" s="51">
        <f>SUM(G206:H206)</f>
        <v>0</v>
      </c>
      <c r="G206" s="52"/>
      <c r="H206" s="53"/>
    </row>
    <row r="207" spans="1:8" ht="17.25" customHeight="1">
      <c r="A207" s="44">
        <v>2620</v>
      </c>
      <c r="B207" s="56" t="s">
        <v>155</v>
      </c>
      <c r="C207" s="45">
        <v>2</v>
      </c>
      <c r="D207" s="46">
        <v>0</v>
      </c>
      <c r="E207" s="41" t="s">
        <v>158</v>
      </c>
      <c r="F207" s="47">
        <f>SUM(F209)</f>
        <v>0</v>
      </c>
      <c r="G207" s="47">
        <f>SUM(G209)</f>
        <v>0</v>
      </c>
      <c r="H207" s="47">
        <f>SUM(H209)</f>
        <v>0</v>
      </c>
    </row>
    <row r="208" spans="1:8" s="48" customFormat="1" ht="10.5" customHeight="1">
      <c r="A208" s="44"/>
      <c r="B208" s="36"/>
      <c r="C208" s="45"/>
      <c r="D208" s="46"/>
      <c r="E208" s="41" t="s">
        <v>57</v>
      </c>
      <c r="F208" s="54"/>
      <c r="G208" s="54"/>
      <c r="H208" s="54"/>
    </row>
    <row r="209" spans="1:8" ht="13.5" customHeight="1" thickBot="1">
      <c r="A209" s="44">
        <v>2621</v>
      </c>
      <c r="B209" s="56" t="s">
        <v>155</v>
      </c>
      <c r="C209" s="45">
        <v>2</v>
      </c>
      <c r="D209" s="46">
        <v>1</v>
      </c>
      <c r="E209" s="41" t="s">
        <v>158</v>
      </c>
      <c r="F209" s="51">
        <f>SUM(G209:H209)</f>
        <v>0</v>
      </c>
      <c r="G209" s="52"/>
      <c r="H209" s="53"/>
    </row>
    <row r="210" spans="1:8" ht="18.75" customHeight="1">
      <c r="A210" s="44">
        <v>2630</v>
      </c>
      <c r="B210" s="56" t="s">
        <v>155</v>
      </c>
      <c r="C210" s="45">
        <v>3</v>
      </c>
      <c r="D210" s="46">
        <v>0</v>
      </c>
      <c r="E210" s="41" t="s">
        <v>159</v>
      </c>
      <c r="F210" s="47">
        <f>SUM(F212)</f>
        <v>14180</v>
      </c>
      <c r="G210" s="47">
        <f>SUM(G212)</f>
        <v>14180</v>
      </c>
      <c r="H210" s="47">
        <f>SUM(H212)</f>
        <v>0</v>
      </c>
    </row>
    <row r="211" spans="1:8" s="48" customFormat="1" ht="15.75" customHeight="1">
      <c r="A211" s="44"/>
      <c r="B211" s="36"/>
      <c r="C211" s="45"/>
      <c r="D211" s="46"/>
      <c r="E211" s="41" t="s">
        <v>57</v>
      </c>
      <c r="F211" s="54"/>
      <c r="G211" s="54"/>
      <c r="H211" s="54"/>
    </row>
    <row r="212" spans="1:8" ht="15" customHeight="1" thickBot="1">
      <c r="A212" s="44">
        <v>2631</v>
      </c>
      <c r="B212" s="56" t="s">
        <v>155</v>
      </c>
      <c r="C212" s="45">
        <v>3</v>
      </c>
      <c r="D212" s="46">
        <v>1</v>
      </c>
      <c r="E212" s="41" t="s">
        <v>160</v>
      </c>
      <c r="F212" s="51">
        <f>SUM(G212:H212)</f>
        <v>14180</v>
      </c>
      <c r="G212" s="52">
        <v>14180</v>
      </c>
      <c r="H212" s="53"/>
    </row>
    <row r="213" spans="1:8" ht="15.75" customHeight="1">
      <c r="A213" s="44">
        <v>2640</v>
      </c>
      <c r="B213" s="56" t="s">
        <v>155</v>
      </c>
      <c r="C213" s="45">
        <v>4</v>
      </c>
      <c r="D213" s="46">
        <v>0</v>
      </c>
      <c r="E213" s="41" t="s">
        <v>161</v>
      </c>
      <c r="F213" s="47">
        <f>SUM(F215)</f>
        <v>80440</v>
      </c>
      <c r="G213" s="47">
        <f>SUM(G215)</f>
        <v>80440</v>
      </c>
      <c r="H213" s="47">
        <f>SUM(H215)</f>
        <v>0</v>
      </c>
    </row>
    <row r="214" spans="1:8" s="48" customFormat="1" ht="14.25" customHeight="1">
      <c r="A214" s="44"/>
      <c r="B214" s="36"/>
      <c r="C214" s="45"/>
      <c r="D214" s="46"/>
      <c r="E214" s="41" t="s">
        <v>57</v>
      </c>
      <c r="F214" s="54"/>
      <c r="G214" s="54"/>
      <c r="H214" s="54"/>
    </row>
    <row r="215" spans="1:8" ht="13.5" customHeight="1" thickBot="1">
      <c r="A215" s="44">
        <v>2641</v>
      </c>
      <c r="B215" s="56" t="s">
        <v>155</v>
      </c>
      <c r="C215" s="45">
        <v>4</v>
      </c>
      <c r="D215" s="46">
        <v>1</v>
      </c>
      <c r="E215" s="41" t="s">
        <v>162</v>
      </c>
      <c r="F215" s="51">
        <f>SUM(G215:H215)</f>
        <v>80440</v>
      </c>
      <c r="G215" s="52">
        <v>80440</v>
      </c>
      <c r="H215" s="202"/>
    </row>
    <row r="216" spans="1:8" ht="13.5" customHeight="1">
      <c r="A216" s="44"/>
      <c r="B216" s="56"/>
      <c r="C216" s="45"/>
      <c r="D216" s="46"/>
      <c r="E216" s="181" t="s">
        <v>649</v>
      </c>
      <c r="F216" s="185">
        <f>G216+H216</f>
        <v>0</v>
      </c>
      <c r="G216" s="186"/>
      <c r="H216" s="54">
        <v>0</v>
      </c>
    </row>
    <row r="217" spans="1:8" ht="13.5" customHeight="1">
      <c r="A217" s="44"/>
      <c r="B217" s="56"/>
      <c r="C217" s="45"/>
      <c r="D217" s="46"/>
      <c r="E217" s="198" t="s">
        <v>681</v>
      </c>
      <c r="F217" s="185">
        <f>G217+H217</f>
        <v>0</v>
      </c>
      <c r="G217" s="186"/>
      <c r="H217" s="54">
        <v>0</v>
      </c>
    </row>
    <row r="218" spans="1:8" ht="45" customHeight="1">
      <c r="A218" s="44">
        <v>2650</v>
      </c>
      <c r="B218" s="56" t="s">
        <v>155</v>
      </c>
      <c r="C218" s="45">
        <v>5</v>
      </c>
      <c r="D218" s="46">
        <v>0</v>
      </c>
      <c r="E218" s="41" t="s">
        <v>163</v>
      </c>
      <c r="F218" s="47">
        <f>SUM(F220)</f>
        <v>0</v>
      </c>
      <c r="G218" s="47">
        <f>SUM(G220)</f>
        <v>0</v>
      </c>
      <c r="H218" s="47">
        <f>SUM(H220)</f>
        <v>0</v>
      </c>
    </row>
    <row r="219" spans="1:8" s="48" customFormat="1" ht="14.25" customHeight="1">
      <c r="A219" s="44"/>
      <c r="B219" s="36"/>
      <c r="C219" s="45"/>
      <c r="D219" s="46"/>
      <c r="E219" s="41" t="s">
        <v>57</v>
      </c>
      <c r="F219" s="54"/>
      <c r="G219" s="54"/>
      <c r="H219" s="54"/>
    </row>
    <row r="220" spans="1:8" ht="37.5" customHeight="1" thickBot="1">
      <c r="A220" s="44">
        <v>2651</v>
      </c>
      <c r="B220" s="56" t="s">
        <v>155</v>
      </c>
      <c r="C220" s="45">
        <v>5</v>
      </c>
      <c r="D220" s="46">
        <v>1</v>
      </c>
      <c r="E220" s="41" t="s">
        <v>163</v>
      </c>
      <c r="F220" s="51">
        <f>SUM(G220:H220)</f>
        <v>0</v>
      </c>
      <c r="G220" s="52"/>
      <c r="H220" s="53"/>
    </row>
    <row r="221" spans="1:8" ht="29.25" customHeight="1">
      <c r="A221" s="44">
        <v>2660</v>
      </c>
      <c r="B221" s="56" t="s">
        <v>155</v>
      </c>
      <c r="C221" s="45">
        <v>6</v>
      </c>
      <c r="D221" s="46">
        <v>0</v>
      </c>
      <c r="E221" s="41" t="s">
        <v>164</v>
      </c>
      <c r="F221" s="47">
        <f>SUM(F223)</f>
        <v>0</v>
      </c>
      <c r="G221" s="47">
        <f>SUM(G223)</f>
        <v>0</v>
      </c>
      <c r="H221" s="47">
        <f>SUM(H223)</f>
        <v>0</v>
      </c>
    </row>
    <row r="222" spans="1:8" s="48" customFormat="1" ht="14.25" customHeight="1">
      <c r="A222" s="44"/>
      <c r="B222" s="36"/>
      <c r="C222" s="45"/>
      <c r="D222" s="46"/>
      <c r="E222" s="41" t="s">
        <v>57</v>
      </c>
      <c r="F222" s="54"/>
      <c r="G222" s="54"/>
      <c r="H222" s="54"/>
    </row>
    <row r="223" spans="1:8" ht="26.25" customHeight="1" thickBot="1">
      <c r="A223" s="44">
        <v>2661</v>
      </c>
      <c r="B223" s="56" t="s">
        <v>155</v>
      </c>
      <c r="C223" s="45">
        <v>6</v>
      </c>
      <c r="D223" s="46">
        <v>1</v>
      </c>
      <c r="E223" s="41" t="s">
        <v>164</v>
      </c>
      <c r="F223" s="51">
        <f>SUM(G223:H223)</f>
        <v>0</v>
      </c>
      <c r="G223" s="52"/>
      <c r="H223" s="53"/>
    </row>
    <row r="224" spans="1:8" s="40" customFormat="1" ht="36" customHeight="1">
      <c r="A224" s="44">
        <v>2700</v>
      </c>
      <c r="B224" s="149" t="s">
        <v>165</v>
      </c>
      <c r="C224" s="150">
        <v>0</v>
      </c>
      <c r="D224" s="151">
        <v>0</v>
      </c>
      <c r="E224" s="148" t="s">
        <v>546</v>
      </c>
      <c r="F224" s="152">
        <f>SUM(F226,F231,F237,F243,F246,F249)</f>
        <v>0</v>
      </c>
      <c r="G224" s="152">
        <f>SUM(G226,G231,G237,G243,G246,G249)</f>
        <v>0</v>
      </c>
      <c r="H224" s="152">
        <f>SUM(H226,H231,H237,H243,H246,H249)</f>
        <v>0</v>
      </c>
    </row>
    <row r="225" spans="1:8" ht="11.25" customHeight="1">
      <c r="A225" s="35"/>
      <c r="B225" s="36"/>
      <c r="C225" s="37"/>
      <c r="D225" s="38"/>
      <c r="E225" s="41" t="s">
        <v>2</v>
      </c>
      <c r="F225" s="39"/>
      <c r="G225" s="42"/>
      <c r="H225" s="43"/>
    </row>
    <row r="226" spans="1:8" ht="15.75" customHeight="1">
      <c r="A226" s="44">
        <v>2710</v>
      </c>
      <c r="B226" s="56" t="s">
        <v>165</v>
      </c>
      <c r="C226" s="45">
        <v>1</v>
      </c>
      <c r="D226" s="46">
        <v>0</v>
      </c>
      <c r="E226" s="41" t="s">
        <v>166</v>
      </c>
      <c r="F226" s="47">
        <f>SUM(F228:F230)</f>
        <v>0</v>
      </c>
      <c r="G226" s="47">
        <f>SUM(G228:G230)</f>
        <v>0</v>
      </c>
      <c r="H226" s="47">
        <f>SUM(H228:H230)</f>
        <v>0</v>
      </c>
    </row>
    <row r="227" spans="1:8" s="48" customFormat="1" ht="14.25" customHeight="1">
      <c r="A227" s="44"/>
      <c r="B227" s="36"/>
      <c r="C227" s="45"/>
      <c r="D227" s="46"/>
      <c r="E227" s="41" t="s">
        <v>57</v>
      </c>
      <c r="F227" s="47"/>
      <c r="G227" s="49"/>
      <c r="H227" s="50"/>
    </row>
    <row r="228" spans="1:8" ht="18" customHeight="1" thickBot="1">
      <c r="A228" s="44">
        <v>2711</v>
      </c>
      <c r="B228" s="56" t="s">
        <v>165</v>
      </c>
      <c r="C228" s="45">
        <v>1</v>
      </c>
      <c r="D228" s="46">
        <v>1</v>
      </c>
      <c r="E228" s="41" t="s">
        <v>167</v>
      </c>
      <c r="F228" s="51">
        <f>SUM(G228:H228)</f>
        <v>0</v>
      </c>
      <c r="G228" s="49"/>
      <c r="H228" s="50"/>
    </row>
    <row r="229" spans="1:8" ht="21.75" customHeight="1" thickBot="1">
      <c r="A229" s="44">
        <v>2712</v>
      </c>
      <c r="B229" s="56" t="s">
        <v>165</v>
      </c>
      <c r="C229" s="45">
        <v>1</v>
      </c>
      <c r="D229" s="46">
        <v>2</v>
      </c>
      <c r="E229" s="41" t="s">
        <v>168</v>
      </c>
      <c r="F229" s="51">
        <f>SUM(G229:H229)</f>
        <v>0</v>
      </c>
      <c r="G229" s="49"/>
      <c r="H229" s="50"/>
    </row>
    <row r="230" spans="1:8" ht="19.5" customHeight="1" thickBot="1">
      <c r="A230" s="44">
        <v>2713</v>
      </c>
      <c r="B230" s="56" t="s">
        <v>165</v>
      </c>
      <c r="C230" s="45">
        <v>1</v>
      </c>
      <c r="D230" s="46">
        <v>3</v>
      </c>
      <c r="E230" s="41" t="s">
        <v>169</v>
      </c>
      <c r="F230" s="51">
        <f>SUM(G230:H230)</f>
        <v>0</v>
      </c>
      <c r="G230" s="49"/>
      <c r="H230" s="50"/>
    </row>
    <row r="231" spans="1:8" ht="15" customHeight="1">
      <c r="A231" s="44">
        <v>2720</v>
      </c>
      <c r="B231" s="56" t="s">
        <v>165</v>
      </c>
      <c r="C231" s="45">
        <v>2</v>
      </c>
      <c r="D231" s="46">
        <v>0</v>
      </c>
      <c r="E231" s="41" t="s">
        <v>170</v>
      </c>
      <c r="F231" s="47">
        <f>SUM(F233:F236)</f>
        <v>0</v>
      </c>
      <c r="G231" s="47">
        <f>SUM(G233:G236)</f>
        <v>0</v>
      </c>
      <c r="H231" s="47">
        <f>SUM(H233:H236)</f>
        <v>0</v>
      </c>
    </row>
    <row r="232" spans="1:8" s="48" customFormat="1" ht="14.25" customHeight="1">
      <c r="A232" s="44"/>
      <c r="B232" s="36"/>
      <c r="C232" s="45"/>
      <c r="D232" s="46"/>
      <c r="E232" s="41" t="s">
        <v>57</v>
      </c>
      <c r="F232" s="47"/>
      <c r="G232" s="49"/>
      <c r="H232" s="50"/>
    </row>
    <row r="233" spans="1:8" ht="21" customHeight="1" thickBot="1">
      <c r="A233" s="44">
        <v>2721</v>
      </c>
      <c r="B233" s="56" t="s">
        <v>165</v>
      </c>
      <c r="C233" s="45">
        <v>2</v>
      </c>
      <c r="D233" s="46">
        <v>1</v>
      </c>
      <c r="E233" s="41" t="s">
        <v>171</v>
      </c>
      <c r="F233" s="51">
        <f>SUM(G233:H233)</f>
        <v>0</v>
      </c>
      <c r="G233" s="52"/>
      <c r="H233" s="53"/>
    </row>
    <row r="234" spans="1:8" ht="20.25" customHeight="1" thickBot="1">
      <c r="A234" s="44">
        <v>2722</v>
      </c>
      <c r="B234" s="56" t="s">
        <v>165</v>
      </c>
      <c r="C234" s="45">
        <v>2</v>
      </c>
      <c r="D234" s="46">
        <v>2</v>
      </c>
      <c r="E234" s="41" t="s">
        <v>172</v>
      </c>
      <c r="F234" s="51">
        <f>SUM(G234:H234)</f>
        <v>0</v>
      </c>
      <c r="G234" s="52"/>
      <c r="H234" s="53"/>
    </row>
    <row r="235" spans="1:8" ht="18.75" customHeight="1" thickBot="1">
      <c r="A235" s="44">
        <v>2723</v>
      </c>
      <c r="B235" s="56" t="s">
        <v>165</v>
      </c>
      <c r="C235" s="45">
        <v>2</v>
      </c>
      <c r="D235" s="46">
        <v>3</v>
      </c>
      <c r="E235" s="41" t="s">
        <v>173</v>
      </c>
      <c r="F235" s="51">
        <f>SUM(G235:H235)</f>
        <v>0</v>
      </c>
      <c r="G235" s="52"/>
      <c r="H235" s="53"/>
    </row>
    <row r="236" spans="1:8" ht="15.75" customHeight="1" thickBot="1">
      <c r="A236" s="44">
        <v>2724</v>
      </c>
      <c r="B236" s="56" t="s">
        <v>165</v>
      </c>
      <c r="C236" s="45">
        <v>2</v>
      </c>
      <c r="D236" s="46">
        <v>4</v>
      </c>
      <c r="E236" s="41" t="s">
        <v>174</v>
      </c>
      <c r="F236" s="51">
        <f>SUM(G236:H236)</f>
        <v>0</v>
      </c>
      <c r="G236" s="52"/>
      <c r="H236" s="53"/>
    </row>
    <row r="237" spans="1:8" ht="19.5" customHeight="1">
      <c r="A237" s="44">
        <v>2730</v>
      </c>
      <c r="B237" s="56" t="s">
        <v>165</v>
      </c>
      <c r="C237" s="45">
        <v>3</v>
      </c>
      <c r="D237" s="46">
        <v>0</v>
      </c>
      <c r="E237" s="41" t="s">
        <v>175</v>
      </c>
      <c r="F237" s="47">
        <f>SUM(F239:F242)</f>
        <v>0</v>
      </c>
      <c r="G237" s="47">
        <f>SUM(G239:G242)</f>
        <v>0</v>
      </c>
      <c r="H237" s="47">
        <f>SUM(H239:H242)</f>
        <v>0</v>
      </c>
    </row>
    <row r="238" spans="1:8" s="48" customFormat="1" ht="10.5" customHeight="1">
      <c r="A238" s="44"/>
      <c r="B238" s="36"/>
      <c r="C238" s="45"/>
      <c r="D238" s="46"/>
      <c r="E238" s="41" t="s">
        <v>57</v>
      </c>
      <c r="F238" s="47"/>
      <c r="G238" s="49"/>
      <c r="H238" s="50"/>
    </row>
    <row r="239" spans="1:8" ht="15" customHeight="1" thickBot="1">
      <c r="A239" s="44">
        <v>2731</v>
      </c>
      <c r="B239" s="56" t="s">
        <v>165</v>
      </c>
      <c r="C239" s="45">
        <v>3</v>
      </c>
      <c r="D239" s="46">
        <v>1</v>
      </c>
      <c r="E239" s="41" t="s">
        <v>176</v>
      </c>
      <c r="F239" s="51">
        <f>SUM(G239:H239)</f>
        <v>0</v>
      </c>
      <c r="G239" s="52"/>
      <c r="H239" s="53"/>
    </row>
    <row r="240" spans="1:8" ht="18" customHeight="1" thickBot="1">
      <c r="A240" s="44">
        <v>2732</v>
      </c>
      <c r="B240" s="56" t="s">
        <v>165</v>
      </c>
      <c r="C240" s="45">
        <v>3</v>
      </c>
      <c r="D240" s="46">
        <v>2</v>
      </c>
      <c r="E240" s="41" t="s">
        <v>177</v>
      </c>
      <c r="F240" s="51">
        <f>SUM(G240:H240)</f>
        <v>0</v>
      </c>
      <c r="G240" s="52"/>
      <c r="H240" s="53"/>
    </row>
    <row r="241" spans="1:8" ht="16.5" customHeight="1" thickBot="1">
      <c r="A241" s="44">
        <v>2733</v>
      </c>
      <c r="B241" s="56" t="s">
        <v>165</v>
      </c>
      <c r="C241" s="45">
        <v>3</v>
      </c>
      <c r="D241" s="46">
        <v>3</v>
      </c>
      <c r="E241" s="41" t="s">
        <v>178</v>
      </c>
      <c r="F241" s="51">
        <f>SUM(G241:H241)</f>
        <v>0</v>
      </c>
      <c r="G241" s="52"/>
      <c r="H241" s="53"/>
    </row>
    <row r="242" spans="1:8" ht="26.25" customHeight="1" thickBot="1">
      <c r="A242" s="44">
        <v>2734</v>
      </c>
      <c r="B242" s="56" t="s">
        <v>165</v>
      </c>
      <c r="C242" s="45">
        <v>3</v>
      </c>
      <c r="D242" s="46">
        <v>4</v>
      </c>
      <c r="E242" s="41" t="s">
        <v>179</v>
      </c>
      <c r="F242" s="51">
        <f>SUM(G242:H242)</f>
        <v>0</v>
      </c>
      <c r="G242" s="52"/>
      <c r="H242" s="53"/>
    </row>
    <row r="243" spans="1:8" ht="15.75" customHeight="1">
      <c r="A243" s="44">
        <v>2740</v>
      </c>
      <c r="B243" s="56" t="s">
        <v>165</v>
      </c>
      <c r="C243" s="45">
        <v>4</v>
      </c>
      <c r="D243" s="46">
        <v>0</v>
      </c>
      <c r="E243" s="41" t="s">
        <v>180</v>
      </c>
      <c r="F243" s="47">
        <f>SUM(F245)</f>
        <v>0</v>
      </c>
      <c r="G243" s="47">
        <f>SUM(G245)</f>
        <v>0</v>
      </c>
      <c r="H243" s="47">
        <f>SUM(H245)</f>
        <v>0</v>
      </c>
    </row>
    <row r="244" spans="1:8" s="48" customFormat="1" ht="10.5" customHeight="1">
      <c r="A244" s="44"/>
      <c r="B244" s="36"/>
      <c r="C244" s="45"/>
      <c r="D244" s="46"/>
      <c r="E244" s="41" t="s">
        <v>57</v>
      </c>
      <c r="F244" s="54"/>
      <c r="G244" s="54"/>
      <c r="H244" s="54"/>
    </row>
    <row r="245" spans="1:8" ht="17.25" customHeight="1" thickBot="1">
      <c r="A245" s="44">
        <v>2741</v>
      </c>
      <c r="B245" s="56" t="s">
        <v>165</v>
      </c>
      <c r="C245" s="45">
        <v>4</v>
      </c>
      <c r="D245" s="46">
        <v>1</v>
      </c>
      <c r="E245" s="41" t="s">
        <v>180</v>
      </c>
      <c r="F245" s="51">
        <f>SUM(G245:H245)</f>
        <v>0</v>
      </c>
      <c r="G245" s="52"/>
      <c r="H245" s="53"/>
    </row>
    <row r="246" spans="1:8" ht="28.5" customHeight="1">
      <c r="A246" s="44">
        <v>2750</v>
      </c>
      <c r="B246" s="56" t="s">
        <v>165</v>
      </c>
      <c r="C246" s="45">
        <v>5</v>
      </c>
      <c r="D246" s="46">
        <v>0</v>
      </c>
      <c r="E246" s="41" t="s">
        <v>181</v>
      </c>
      <c r="F246" s="47">
        <f>SUM(F248)</f>
        <v>0</v>
      </c>
      <c r="G246" s="47">
        <f>SUM(G248)</f>
        <v>0</v>
      </c>
      <c r="H246" s="47">
        <f>SUM(H248)</f>
        <v>0</v>
      </c>
    </row>
    <row r="247" spans="1:8" s="48" customFormat="1" ht="15.75" customHeight="1">
      <c r="A247" s="44"/>
      <c r="B247" s="36"/>
      <c r="C247" s="45"/>
      <c r="D247" s="46"/>
      <c r="E247" s="41" t="s">
        <v>57</v>
      </c>
      <c r="F247" s="54"/>
      <c r="G247" s="54"/>
      <c r="H247" s="54"/>
    </row>
    <row r="248" spans="1:8" ht="21.75" customHeight="1" thickBot="1">
      <c r="A248" s="44">
        <v>2751</v>
      </c>
      <c r="B248" s="56" t="s">
        <v>165</v>
      </c>
      <c r="C248" s="45">
        <v>5</v>
      </c>
      <c r="D248" s="46">
        <v>1</v>
      </c>
      <c r="E248" s="41" t="s">
        <v>181</v>
      </c>
      <c r="F248" s="51">
        <f>SUM(G248:H248)</f>
        <v>0</v>
      </c>
      <c r="G248" s="52"/>
      <c r="H248" s="53"/>
    </row>
    <row r="249" spans="1:8" ht="19.5" customHeight="1">
      <c r="A249" s="44">
        <v>2760</v>
      </c>
      <c r="B249" s="56" t="s">
        <v>165</v>
      </c>
      <c r="C249" s="45">
        <v>6</v>
      </c>
      <c r="D249" s="46">
        <v>0</v>
      </c>
      <c r="E249" s="41" t="s">
        <v>182</v>
      </c>
      <c r="F249" s="54">
        <f>SUM(F251:F252)</f>
        <v>0</v>
      </c>
      <c r="G249" s="54">
        <f>SUM(G251:G252)</f>
        <v>0</v>
      </c>
      <c r="H249" s="54">
        <f>SUM(H251:H252)</f>
        <v>0</v>
      </c>
    </row>
    <row r="250" spans="1:8" s="48" customFormat="1" ht="10.5" customHeight="1">
      <c r="A250" s="44"/>
      <c r="B250" s="36"/>
      <c r="C250" s="45"/>
      <c r="D250" s="46"/>
      <c r="E250" s="41" t="s">
        <v>57</v>
      </c>
      <c r="F250" s="54"/>
      <c r="G250" s="54"/>
      <c r="H250" s="54"/>
    </row>
    <row r="251" spans="1:8" ht="24.75" thickBot="1">
      <c r="A251" s="44">
        <v>2761</v>
      </c>
      <c r="B251" s="56" t="s">
        <v>165</v>
      </c>
      <c r="C251" s="45">
        <v>6</v>
      </c>
      <c r="D251" s="46">
        <v>1</v>
      </c>
      <c r="E251" s="41" t="s">
        <v>183</v>
      </c>
      <c r="F251" s="51">
        <f>SUM(G251:H251)</f>
        <v>0</v>
      </c>
      <c r="G251" s="52"/>
      <c r="H251" s="53"/>
    </row>
    <row r="252" spans="1:8" ht="16.5" customHeight="1" thickBot="1">
      <c r="A252" s="44">
        <v>2762</v>
      </c>
      <c r="B252" s="56" t="s">
        <v>165</v>
      </c>
      <c r="C252" s="45">
        <v>6</v>
      </c>
      <c r="D252" s="46">
        <v>2</v>
      </c>
      <c r="E252" s="41" t="s">
        <v>182</v>
      </c>
      <c r="F252" s="51">
        <f>SUM(G252:H252)</f>
        <v>0</v>
      </c>
      <c r="G252" s="52"/>
      <c r="H252" s="53"/>
    </row>
    <row r="253" spans="1:8" s="40" customFormat="1" ht="33.75" customHeight="1">
      <c r="A253" s="44">
        <v>2800</v>
      </c>
      <c r="B253" s="149" t="s">
        <v>184</v>
      </c>
      <c r="C253" s="150">
        <v>0</v>
      </c>
      <c r="D253" s="151">
        <v>0</v>
      </c>
      <c r="E253" s="148" t="s">
        <v>547</v>
      </c>
      <c r="F253" s="152">
        <f>SUM(F255,F260,F272,F277,F282,F285)</f>
        <v>130757</v>
      </c>
      <c r="G253" s="152">
        <f>SUM(G255,G260,G272,G277,G282,G285)</f>
        <v>130757</v>
      </c>
      <c r="H253" s="152">
        <f>SUM(H255,H260,H272,H277,H282,H285)</f>
        <v>0</v>
      </c>
    </row>
    <row r="254" spans="1:8" ht="11.25" customHeight="1">
      <c r="A254" s="35"/>
      <c r="B254" s="36"/>
      <c r="C254" s="37"/>
      <c r="D254" s="38"/>
      <c r="E254" s="41" t="s">
        <v>2</v>
      </c>
      <c r="F254" s="39"/>
      <c r="G254" s="42"/>
      <c r="H254" s="43"/>
    </row>
    <row r="255" spans="1:8" ht="18.75" customHeight="1">
      <c r="A255" s="44">
        <v>2810</v>
      </c>
      <c r="B255" s="56" t="s">
        <v>184</v>
      </c>
      <c r="C255" s="45">
        <v>1</v>
      </c>
      <c r="D255" s="46">
        <v>0</v>
      </c>
      <c r="E255" s="41" t="s">
        <v>185</v>
      </c>
      <c r="F255" s="47">
        <f>SUM(F257)</f>
        <v>4980</v>
      </c>
      <c r="G255" s="47">
        <f>SUM(G257)</f>
        <v>4980</v>
      </c>
      <c r="H255" s="47">
        <f>SUM(H257)</f>
        <v>0</v>
      </c>
    </row>
    <row r="256" spans="1:8" s="48" customFormat="1" ht="10.5" customHeight="1">
      <c r="A256" s="44"/>
      <c r="B256" s="36"/>
      <c r="C256" s="45"/>
      <c r="D256" s="46"/>
      <c r="E256" s="41" t="s">
        <v>57</v>
      </c>
      <c r="F256" s="54"/>
      <c r="G256" s="54"/>
      <c r="H256" s="54"/>
    </row>
    <row r="257" spans="1:8" ht="16.5" customHeight="1" thickBot="1">
      <c r="A257" s="44">
        <v>2811</v>
      </c>
      <c r="B257" s="56" t="s">
        <v>184</v>
      </c>
      <c r="C257" s="45">
        <v>1</v>
      </c>
      <c r="D257" s="46">
        <v>1</v>
      </c>
      <c r="E257" s="41" t="s">
        <v>185</v>
      </c>
      <c r="F257" s="51">
        <f>SUM(G257:H257)</f>
        <v>4980</v>
      </c>
      <c r="G257" s="197">
        <v>4980</v>
      </c>
      <c r="H257" s="53"/>
    </row>
    <row r="258" spans="1:8" ht="16.5" customHeight="1">
      <c r="A258" s="44"/>
      <c r="B258" s="56"/>
      <c r="C258" s="45"/>
      <c r="D258" s="46"/>
      <c r="E258" s="198" t="s">
        <v>682</v>
      </c>
      <c r="F258" s="196">
        <f>G258+H258</f>
        <v>0</v>
      </c>
      <c r="G258" s="54"/>
      <c r="H258" s="187"/>
    </row>
    <row r="259" spans="1:8" ht="15.75" customHeight="1">
      <c r="A259" s="44"/>
      <c r="B259" s="56"/>
      <c r="C259" s="45"/>
      <c r="D259" s="46"/>
      <c r="E259" s="198" t="s">
        <v>683</v>
      </c>
      <c r="F259" s="196">
        <f>G259+H259</f>
        <v>0</v>
      </c>
      <c r="G259" s="54"/>
      <c r="H259" s="187"/>
    </row>
    <row r="260" spans="1:8" ht="17.25" customHeight="1">
      <c r="A260" s="44">
        <v>2820</v>
      </c>
      <c r="B260" s="56" t="s">
        <v>184</v>
      </c>
      <c r="C260" s="45">
        <v>2</v>
      </c>
      <c r="D260" s="46">
        <v>0</v>
      </c>
      <c r="E260" s="41" t="s">
        <v>186</v>
      </c>
      <c r="F260" s="47">
        <f>SUM(F262,F264,F265,F266,F269,F270,F271)</f>
        <v>125777</v>
      </c>
      <c r="G260" s="47">
        <f>SUM(G262,G264,G265,G266,G269,G270,G271)</f>
        <v>125777</v>
      </c>
      <c r="H260" s="47">
        <f>SUM(H262:H271)</f>
        <v>0</v>
      </c>
    </row>
    <row r="261" spans="1:8" s="48" customFormat="1" ht="10.5" customHeight="1">
      <c r="A261" s="44"/>
      <c r="B261" s="36"/>
      <c r="C261" s="45"/>
      <c r="D261" s="46"/>
      <c r="E261" s="41" t="s">
        <v>57</v>
      </c>
      <c r="F261" s="47"/>
      <c r="G261" s="49"/>
      <c r="H261" s="50"/>
    </row>
    <row r="262" spans="1:8" ht="15.75" thickBot="1">
      <c r="A262" s="44">
        <v>2821</v>
      </c>
      <c r="B262" s="56" t="s">
        <v>184</v>
      </c>
      <c r="C262" s="45">
        <v>2</v>
      </c>
      <c r="D262" s="46">
        <v>1</v>
      </c>
      <c r="E262" s="41" t="s">
        <v>187</v>
      </c>
      <c r="F262" s="51">
        <f aca="true" t="shared" si="5" ref="F262:F271">SUM(G262:H262)</f>
        <v>21633</v>
      </c>
      <c r="G262" s="49">
        <v>21633</v>
      </c>
      <c r="H262" s="50"/>
    </row>
    <row r="263" spans="1:8" ht="15">
      <c r="A263" s="44"/>
      <c r="B263" s="56"/>
      <c r="C263" s="45"/>
      <c r="D263" s="46"/>
      <c r="E263" s="41" t="s">
        <v>684</v>
      </c>
      <c r="F263" s="185">
        <f>G263+H263</f>
        <v>21633</v>
      </c>
      <c r="G263" s="49">
        <v>21633</v>
      </c>
      <c r="H263" s="50"/>
    </row>
    <row r="264" spans="1:8" ht="15.75" thickBot="1">
      <c r="A264" s="44">
        <v>2822</v>
      </c>
      <c r="B264" s="56" t="s">
        <v>184</v>
      </c>
      <c r="C264" s="45">
        <v>2</v>
      </c>
      <c r="D264" s="46">
        <v>2</v>
      </c>
      <c r="E264" s="41" t="s">
        <v>188</v>
      </c>
      <c r="F264" s="51">
        <f>O259</f>
        <v>0</v>
      </c>
      <c r="G264" s="49"/>
      <c r="H264" s="50"/>
    </row>
    <row r="265" spans="1:8" ht="18" customHeight="1" thickBot="1">
      <c r="A265" s="44">
        <v>2823</v>
      </c>
      <c r="B265" s="56" t="s">
        <v>184</v>
      </c>
      <c r="C265" s="45">
        <v>2</v>
      </c>
      <c r="D265" s="46">
        <v>3</v>
      </c>
      <c r="E265" s="41" t="s">
        <v>189</v>
      </c>
      <c r="F265" s="51">
        <f t="shared" si="5"/>
        <v>60319</v>
      </c>
      <c r="G265" s="49">
        <v>60319</v>
      </c>
      <c r="H265" s="50"/>
    </row>
    <row r="266" spans="1:8" ht="15.75" thickBot="1">
      <c r="A266" s="44">
        <v>2824</v>
      </c>
      <c r="B266" s="56" t="s">
        <v>184</v>
      </c>
      <c r="C266" s="45">
        <v>2</v>
      </c>
      <c r="D266" s="46">
        <v>4</v>
      </c>
      <c r="E266" s="41" t="s">
        <v>190</v>
      </c>
      <c r="F266" s="51">
        <f t="shared" si="5"/>
        <v>36625</v>
      </c>
      <c r="G266" s="49">
        <v>36625</v>
      </c>
      <c r="H266" s="50"/>
    </row>
    <row r="267" spans="1:8" ht="15">
      <c r="A267" s="44"/>
      <c r="B267" s="56"/>
      <c r="C267" s="45"/>
      <c r="D267" s="46"/>
      <c r="E267" s="190" t="s">
        <v>676</v>
      </c>
      <c r="F267" s="185">
        <f>G267+H267</f>
        <v>0</v>
      </c>
      <c r="G267" s="49"/>
      <c r="H267" s="50"/>
    </row>
    <row r="268" spans="1:8" ht="15">
      <c r="A268" s="44"/>
      <c r="B268" s="56"/>
      <c r="C268" s="45"/>
      <c r="D268" s="46"/>
      <c r="E268" s="181" t="s">
        <v>667</v>
      </c>
      <c r="F268" s="185">
        <f>G268+H268</f>
        <v>0</v>
      </c>
      <c r="G268" s="49"/>
      <c r="H268" s="50"/>
    </row>
    <row r="269" spans="1:8" ht="15.75" thickBot="1">
      <c r="A269" s="44">
        <v>2825</v>
      </c>
      <c r="B269" s="56" t="s">
        <v>184</v>
      </c>
      <c r="C269" s="45">
        <v>2</v>
      </c>
      <c r="D269" s="46">
        <v>5</v>
      </c>
      <c r="E269" s="41" t="s">
        <v>191</v>
      </c>
      <c r="F269" s="51">
        <f t="shared" si="5"/>
        <v>0</v>
      </c>
      <c r="G269" s="49"/>
      <c r="H269" s="50"/>
    </row>
    <row r="270" spans="1:8" ht="15.75" thickBot="1">
      <c r="A270" s="44">
        <v>2826</v>
      </c>
      <c r="B270" s="56" t="s">
        <v>184</v>
      </c>
      <c r="C270" s="45">
        <v>2</v>
      </c>
      <c r="D270" s="46">
        <v>6</v>
      </c>
      <c r="E270" s="41" t="s">
        <v>192</v>
      </c>
      <c r="F270" s="51">
        <f t="shared" si="5"/>
        <v>0</v>
      </c>
      <c r="G270" s="49"/>
      <c r="H270" s="50"/>
    </row>
    <row r="271" spans="1:8" ht="24.75" thickBot="1">
      <c r="A271" s="44">
        <v>2827</v>
      </c>
      <c r="B271" s="56" t="s">
        <v>184</v>
      </c>
      <c r="C271" s="45">
        <v>2</v>
      </c>
      <c r="D271" s="46">
        <v>7</v>
      </c>
      <c r="E271" s="41" t="s">
        <v>193</v>
      </c>
      <c r="F271" s="51">
        <f t="shared" si="5"/>
        <v>7200</v>
      </c>
      <c r="G271" s="49">
        <v>7200</v>
      </c>
      <c r="H271" s="50"/>
    </row>
    <row r="272" spans="1:8" ht="29.25" customHeight="1">
      <c r="A272" s="44">
        <v>2830</v>
      </c>
      <c r="B272" s="56" t="s">
        <v>184</v>
      </c>
      <c r="C272" s="45">
        <v>3</v>
      </c>
      <c r="D272" s="46">
        <v>0</v>
      </c>
      <c r="E272" s="41" t="s">
        <v>194</v>
      </c>
      <c r="F272" s="47">
        <f>SUM(F274:F276)</f>
        <v>0</v>
      </c>
      <c r="G272" s="47">
        <f>SUM(G274:G276)</f>
        <v>0</v>
      </c>
      <c r="H272" s="47">
        <f>SUM(H274:H276)</f>
        <v>0</v>
      </c>
    </row>
    <row r="273" spans="1:8" s="48" customFormat="1" ht="10.5" customHeight="1">
      <c r="A273" s="44"/>
      <c r="B273" s="36"/>
      <c r="C273" s="45"/>
      <c r="D273" s="46"/>
      <c r="E273" s="41" t="s">
        <v>57</v>
      </c>
      <c r="F273" s="47"/>
      <c r="G273" s="49"/>
      <c r="H273" s="50"/>
    </row>
    <row r="274" spans="1:8" ht="15.75" thickBot="1">
      <c r="A274" s="44">
        <v>2831</v>
      </c>
      <c r="B274" s="56" t="s">
        <v>184</v>
      </c>
      <c r="C274" s="45">
        <v>3</v>
      </c>
      <c r="D274" s="46">
        <v>1</v>
      </c>
      <c r="E274" s="41" t="s">
        <v>195</v>
      </c>
      <c r="F274" s="51">
        <f>SUM(G274:H274)</f>
        <v>0</v>
      </c>
      <c r="G274" s="49"/>
      <c r="H274" s="50"/>
    </row>
    <row r="275" spans="1:8" ht="15.75" thickBot="1">
      <c r="A275" s="44">
        <v>2832</v>
      </c>
      <c r="B275" s="56" t="s">
        <v>184</v>
      </c>
      <c r="C275" s="45">
        <v>3</v>
      </c>
      <c r="D275" s="46">
        <v>2</v>
      </c>
      <c r="E275" s="41" t="s">
        <v>196</v>
      </c>
      <c r="F275" s="51">
        <f>SUM(G275:H275)</f>
        <v>0</v>
      </c>
      <c r="G275" s="49"/>
      <c r="H275" s="50"/>
    </row>
    <row r="276" spans="1:8" ht="18.75" customHeight="1" thickBot="1">
      <c r="A276" s="44">
        <v>2833</v>
      </c>
      <c r="B276" s="56" t="s">
        <v>184</v>
      </c>
      <c r="C276" s="45">
        <v>3</v>
      </c>
      <c r="D276" s="46">
        <v>3</v>
      </c>
      <c r="E276" s="41" t="s">
        <v>197</v>
      </c>
      <c r="F276" s="51">
        <f>SUM(G276:H276)</f>
        <v>0</v>
      </c>
      <c r="G276" s="49"/>
      <c r="H276" s="50"/>
    </row>
    <row r="277" spans="1:8" ht="14.25" customHeight="1">
      <c r="A277" s="44">
        <v>2840</v>
      </c>
      <c r="B277" s="56" t="s">
        <v>184</v>
      </c>
      <c r="C277" s="45">
        <v>4</v>
      </c>
      <c r="D277" s="46">
        <v>0</v>
      </c>
      <c r="E277" s="41" t="s">
        <v>198</v>
      </c>
      <c r="F277" s="47">
        <f>SUM(F279:F281)</f>
        <v>0</v>
      </c>
      <c r="G277" s="47">
        <f>SUM(G279:G281)</f>
        <v>0</v>
      </c>
      <c r="H277" s="47">
        <f>SUM(H279:H281)</f>
        <v>0</v>
      </c>
    </row>
    <row r="278" spans="1:8" s="48" customFormat="1" ht="10.5" customHeight="1">
      <c r="A278" s="44"/>
      <c r="B278" s="36"/>
      <c r="C278" s="45"/>
      <c r="D278" s="46"/>
      <c r="E278" s="41" t="s">
        <v>57</v>
      </c>
      <c r="F278" s="47"/>
      <c r="G278" s="49"/>
      <c r="H278" s="50"/>
    </row>
    <row r="279" spans="1:8" ht="14.25" customHeight="1" thickBot="1">
      <c r="A279" s="44">
        <v>2841</v>
      </c>
      <c r="B279" s="56" t="s">
        <v>184</v>
      </c>
      <c r="C279" s="45">
        <v>4</v>
      </c>
      <c r="D279" s="46">
        <v>1</v>
      </c>
      <c r="E279" s="41" t="s">
        <v>199</v>
      </c>
      <c r="F279" s="51">
        <f>SUM(G279:H279)</f>
        <v>0</v>
      </c>
      <c r="G279" s="49"/>
      <c r="H279" s="50"/>
    </row>
    <row r="280" spans="1:8" ht="29.25" customHeight="1" thickBot="1">
      <c r="A280" s="44">
        <v>2842</v>
      </c>
      <c r="B280" s="56" t="s">
        <v>184</v>
      </c>
      <c r="C280" s="45">
        <v>4</v>
      </c>
      <c r="D280" s="46">
        <v>2</v>
      </c>
      <c r="E280" s="41" t="s">
        <v>200</v>
      </c>
      <c r="F280" s="51">
        <f>SUM(G280:H280)</f>
        <v>0</v>
      </c>
      <c r="G280" s="49"/>
      <c r="H280" s="50"/>
    </row>
    <row r="281" spans="1:8" ht="18.75" customHeight="1" thickBot="1">
      <c r="A281" s="44">
        <v>2843</v>
      </c>
      <c r="B281" s="56" t="s">
        <v>184</v>
      </c>
      <c r="C281" s="45">
        <v>4</v>
      </c>
      <c r="D281" s="46">
        <v>3</v>
      </c>
      <c r="E281" s="41" t="s">
        <v>198</v>
      </c>
      <c r="F281" s="51">
        <f>SUM(G281:H281)</f>
        <v>0</v>
      </c>
      <c r="G281" s="49"/>
      <c r="H281" s="50"/>
    </row>
    <row r="282" spans="1:8" ht="26.25" customHeight="1">
      <c r="A282" s="44">
        <v>2850</v>
      </c>
      <c r="B282" s="56" t="s">
        <v>184</v>
      </c>
      <c r="C282" s="45">
        <v>5</v>
      </c>
      <c r="D282" s="46">
        <v>0</v>
      </c>
      <c r="E282" s="57" t="s">
        <v>201</v>
      </c>
      <c r="F282" s="47">
        <f>SUM(F284)</f>
        <v>0</v>
      </c>
      <c r="G282" s="47">
        <f>SUM(G284)</f>
        <v>0</v>
      </c>
      <c r="H282" s="47">
        <f>SUM(H284)</f>
        <v>0</v>
      </c>
    </row>
    <row r="283" spans="1:8" s="48" customFormat="1" ht="10.5" customHeight="1">
      <c r="A283" s="44"/>
      <c r="B283" s="36"/>
      <c r="C283" s="45"/>
      <c r="D283" s="46"/>
      <c r="E283" s="41" t="s">
        <v>57</v>
      </c>
      <c r="F283" s="54"/>
      <c r="G283" s="54"/>
      <c r="H283" s="54"/>
    </row>
    <row r="284" spans="1:8" ht="24" customHeight="1" thickBot="1">
      <c r="A284" s="44">
        <v>2851</v>
      </c>
      <c r="B284" s="56" t="s">
        <v>184</v>
      </c>
      <c r="C284" s="45">
        <v>5</v>
      </c>
      <c r="D284" s="46">
        <v>1</v>
      </c>
      <c r="E284" s="57" t="s">
        <v>201</v>
      </c>
      <c r="F284" s="51">
        <f>SUM(G284:H284)</f>
        <v>0</v>
      </c>
      <c r="G284" s="52"/>
      <c r="H284" s="53"/>
    </row>
    <row r="285" spans="1:8" ht="27" customHeight="1">
      <c r="A285" s="44">
        <v>2860</v>
      </c>
      <c r="B285" s="56" t="s">
        <v>184</v>
      </c>
      <c r="C285" s="45">
        <v>6</v>
      </c>
      <c r="D285" s="46">
        <v>0</v>
      </c>
      <c r="E285" s="57" t="s">
        <v>202</v>
      </c>
      <c r="F285" s="47">
        <f>SUM(F287)</f>
        <v>0</v>
      </c>
      <c r="G285" s="47">
        <f>SUM(G287)</f>
        <v>0</v>
      </c>
      <c r="H285" s="47">
        <f>SUM(H287)</f>
        <v>0</v>
      </c>
    </row>
    <row r="286" spans="1:8" s="48" customFormat="1" ht="10.5" customHeight="1">
      <c r="A286" s="44"/>
      <c r="B286" s="36"/>
      <c r="C286" s="45"/>
      <c r="D286" s="46"/>
      <c r="E286" s="41" t="s">
        <v>57</v>
      </c>
      <c r="F286" s="54"/>
      <c r="G286" s="54"/>
      <c r="H286" s="54"/>
    </row>
    <row r="287" spans="1:8" ht="18" customHeight="1" thickBot="1">
      <c r="A287" s="44">
        <v>2861</v>
      </c>
      <c r="B287" s="56" t="s">
        <v>184</v>
      </c>
      <c r="C287" s="45">
        <v>6</v>
      </c>
      <c r="D287" s="46">
        <v>1</v>
      </c>
      <c r="E287" s="57" t="s">
        <v>202</v>
      </c>
      <c r="F287" s="51">
        <f>SUM(G287:H287)</f>
        <v>0</v>
      </c>
      <c r="G287" s="52"/>
      <c r="H287" s="53"/>
    </row>
    <row r="288" spans="1:8" s="40" customFormat="1" ht="44.25" customHeight="1">
      <c r="A288" s="44">
        <v>2900</v>
      </c>
      <c r="B288" s="149" t="s">
        <v>203</v>
      </c>
      <c r="C288" s="150">
        <v>0</v>
      </c>
      <c r="D288" s="151">
        <v>0</v>
      </c>
      <c r="E288" s="148" t="s">
        <v>548</v>
      </c>
      <c r="F288" s="152">
        <f>SUM(F290,F295,F299,F303,F307,F312,F315,F318)</f>
        <v>526570.7</v>
      </c>
      <c r="G288" s="152">
        <f>SUM(G290,G295,G299,G303,G307,G312,G315,G318)</f>
        <v>526570.7</v>
      </c>
      <c r="H288" s="152">
        <f>SUM(H290,H295,H299,H303,H307,H312,H315,H318)</f>
        <v>0</v>
      </c>
    </row>
    <row r="289" spans="1:8" ht="11.25" customHeight="1">
      <c r="A289" s="35"/>
      <c r="B289" s="36"/>
      <c r="C289" s="37"/>
      <c r="D289" s="38"/>
      <c r="E289" s="41" t="s">
        <v>2</v>
      </c>
      <c r="F289" s="39"/>
      <c r="G289" s="42"/>
      <c r="H289" s="43"/>
    </row>
    <row r="290" spans="1:8" ht="24.75" customHeight="1">
      <c r="A290" s="44">
        <v>2910</v>
      </c>
      <c r="B290" s="56" t="s">
        <v>203</v>
      </c>
      <c r="C290" s="45">
        <v>1</v>
      </c>
      <c r="D290" s="46">
        <v>0</v>
      </c>
      <c r="E290" s="41" t="s">
        <v>204</v>
      </c>
      <c r="F290" s="54">
        <f>SUM(F292,F294)</f>
        <v>323161.5</v>
      </c>
      <c r="G290" s="54">
        <f>SUM(G292,G294)</f>
        <v>323161.5</v>
      </c>
      <c r="H290" s="54">
        <f>SUM(H292:H294)</f>
        <v>0</v>
      </c>
    </row>
    <row r="291" spans="1:8" s="48" customFormat="1" ht="10.5" customHeight="1">
      <c r="A291" s="44"/>
      <c r="B291" s="36"/>
      <c r="C291" s="45"/>
      <c r="D291" s="46"/>
      <c r="E291" s="41" t="s">
        <v>57</v>
      </c>
      <c r="F291" s="54"/>
      <c r="G291" s="54"/>
      <c r="H291" s="54"/>
    </row>
    <row r="292" spans="1:8" ht="19.5" customHeight="1" thickBot="1">
      <c r="A292" s="44">
        <v>2911</v>
      </c>
      <c r="B292" s="56" t="s">
        <v>203</v>
      </c>
      <c r="C292" s="45">
        <v>1</v>
      </c>
      <c r="D292" s="46">
        <v>1</v>
      </c>
      <c r="E292" s="41" t="s">
        <v>205</v>
      </c>
      <c r="F292" s="51">
        <f>SUM(G292:H292)</f>
        <v>323161.5</v>
      </c>
      <c r="G292" s="52">
        <v>323161.5</v>
      </c>
      <c r="H292" s="53"/>
    </row>
    <row r="293" spans="1:8" ht="19.5" customHeight="1">
      <c r="A293" s="44"/>
      <c r="B293" s="56"/>
      <c r="C293" s="45"/>
      <c r="D293" s="46"/>
      <c r="E293" s="41" t="s">
        <v>684</v>
      </c>
      <c r="F293" s="185">
        <f>G293+H293</f>
        <v>0</v>
      </c>
      <c r="G293" s="49"/>
      <c r="H293" s="50"/>
    </row>
    <row r="294" spans="1:8" ht="18" customHeight="1" thickBot="1">
      <c r="A294" s="44">
        <v>2912</v>
      </c>
      <c r="B294" s="56" t="s">
        <v>203</v>
      </c>
      <c r="C294" s="45">
        <v>1</v>
      </c>
      <c r="D294" s="46">
        <v>2</v>
      </c>
      <c r="E294" s="41" t="s">
        <v>206</v>
      </c>
      <c r="F294" s="51">
        <f>SUM(G294:H294)</f>
        <v>0</v>
      </c>
      <c r="G294" s="52"/>
      <c r="H294" s="53"/>
    </row>
    <row r="295" spans="1:8" ht="16.5" customHeight="1">
      <c r="A295" s="44">
        <v>2920</v>
      </c>
      <c r="B295" s="56" t="s">
        <v>203</v>
      </c>
      <c r="C295" s="45">
        <v>2</v>
      </c>
      <c r="D295" s="46">
        <v>0</v>
      </c>
      <c r="E295" s="41" t="s">
        <v>207</v>
      </c>
      <c r="F295" s="54">
        <f>SUM(F297:F298)</f>
        <v>0</v>
      </c>
      <c r="G295" s="54">
        <f>SUM(G297:G298)</f>
        <v>0</v>
      </c>
      <c r="H295" s="54">
        <f>SUM(H297:H298)</f>
        <v>0</v>
      </c>
    </row>
    <row r="296" spans="1:8" s="48" customFormat="1" ht="10.5" customHeight="1">
      <c r="A296" s="44"/>
      <c r="B296" s="36"/>
      <c r="C296" s="45"/>
      <c r="D296" s="46"/>
      <c r="E296" s="41" t="s">
        <v>57</v>
      </c>
      <c r="F296" s="54"/>
      <c r="G296" s="54"/>
      <c r="H296" s="54"/>
    </row>
    <row r="297" spans="1:8" ht="17.25" customHeight="1" thickBot="1">
      <c r="A297" s="44">
        <v>2921</v>
      </c>
      <c r="B297" s="56" t="s">
        <v>203</v>
      </c>
      <c r="C297" s="45">
        <v>2</v>
      </c>
      <c r="D297" s="46">
        <v>1</v>
      </c>
      <c r="E297" s="41" t="s">
        <v>208</v>
      </c>
      <c r="F297" s="51">
        <f>SUM(G297:H297)</f>
        <v>0</v>
      </c>
      <c r="G297" s="52"/>
      <c r="H297" s="53"/>
    </row>
    <row r="298" spans="1:8" ht="19.5" customHeight="1" thickBot="1">
      <c r="A298" s="44">
        <v>2922</v>
      </c>
      <c r="B298" s="56" t="s">
        <v>203</v>
      </c>
      <c r="C298" s="45">
        <v>2</v>
      </c>
      <c r="D298" s="46">
        <v>2</v>
      </c>
      <c r="E298" s="41" t="s">
        <v>209</v>
      </c>
      <c r="F298" s="51">
        <f>SUM(G298:H298)</f>
        <v>0</v>
      </c>
      <c r="G298" s="52"/>
      <c r="H298" s="53"/>
    </row>
    <row r="299" spans="1:8" ht="28.5" customHeight="1">
      <c r="A299" s="44">
        <v>2930</v>
      </c>
      <c r="B299" s="56" t="s">
        <v>203</v>
      </c>
      <c r="C299" s="45">
        <v>3</v>
      </c>
      <c r="D299" s="46">
        <v>0</v>
      </c>
      <c r="E299" s="41" t="s">
        <v>210</v>
      </c>
      <c r="F299" s="54">
        <f>SUM(F301:F302)</f>
        <v>0</v>
      </c>
      <c r="G299" s="54">
        <f>SUM(G301:G302)</f>
        <v>0</v>
      </c>
      <c r="H299" s="54">
        <f>SUM(H301:H302)</f>
        <v>0</v>
      </c>
    </row>
    <row r="300" spans="1:8" s="48" customFormat="1" ht="10.5" customHeight="1">
      <c r="A300" s="44"/>
      <c r="B300" s="36"/>
      <c r="C300" s="45"/>
      <c r="D300" s="46"/>
      <c r="E300" s="41" t="s">
        <v>57</v>
      </c>
      <c r="F300" s="54"/>
      <c r="G300" s="54"/>
      <c r="H300" s="54"/>
    </row>
    <row r="301" spans="1:8" ht="16.5" customHeight="1" thickBot="1">
      <c r="A301" s="44">
        <v>2931</v>
      </c>
      <c r="B301" s="56" t="s">
        <v>203</v>
      </c>
      <c r="C301" s="45">
        <v>3</v>
      </c>
      <c r="D301" s="46">
        <v>1</v>
      </c>
      <c r="E301" s="41" t="s">
        <v>211</v>
      </c>
      <c r="F301" s="51">
        <f>SUM(G301:H301)</f>
        <v>0</v>
      </c>
      <c r="G301" s="52"/>
      <c r="H301" s="53"/>
    </row>
    <row r="302" spans="1:8" ht="15.75" thickBot="1">
      <c r="A302" s="44">
        <v>2932</v>
      </c>
      <c r="B302" s="56" t="s">
        <v>203</v>
      </c>
      <c r="C302" s="45">
        <v>3</v>
      </c>
      <c r="D302" s="46">
        <v>2</v>
      </c>
      <c r="E302" s="41" t="s">
        <v>212</v>
      </c>
      <c r="F302" s="51">
        <f>SUM(G302:H302)</f>
        <v>0</v>
      </c>
      <c r="G302" s="52"/>
      <c r="H302" s="53"/>
    </row>
    <row r="303" spans="1:8" ht="16.5" customHeight="1">
      <c r="A303" s="44">
        <v>2940</v>
      </c>
      <c r="B303" s="56" t="s">
        <v>203</v>
      </c>
      <c r="C303" s="45">
        <v>4</v>
      </c>
      <c r="D303" s="46">
        <v>0</v>
      </c>
      <c r="E303" s="41" t="s">
        <v>213</v>
      </c>
      <c r="F303" s="54">
        <f>SUM(F305:F306)</f>
        <v>0</v>
      </c>
      <c r="G303" s="54">
        <f>SUM(G305:G306)</f>
        <v>0</v>
      </c>
      <c r="H303" s="54">
        <f>SUM(H305:H306)</f>
        <v>0</v>
      </c>
    </row>
    <row r="304" spans="1:8" s="48" customFormat="1" ht="12.75" customHeight="1">
      <c r="A304" s="44"/>
      <c r="B304" s="36"/>
      <c r="C304" s="45"/>
      <c r="D304" s="46"/>
      <c r="E304" s="41" t="s">
        <v>57</v>
      </c>
      <c r="F304" s="54"/>
      <c r="G304" s="54"/>
      <c r="H304" s="54"/>
    </row>
    <row r="305" spans="1:8" ht="18.75" customHeight="1" thickBot="1">
      <c r="A305" s="44">
        <v>2941</v>
      </c>
      <c r="B305" s="56" t="s">
        <v>203</v>
      </c>
      <c r="C305" s="45">
        <v>4</v>
      </c>
      <c r="D305" s="46">
        <v>1</v>
      </c>
      <c r="E305" s="41" t="s">
        <v>214</v>
      </c>
      <c r="F305" s="51">
        <f>SUM(G305:H305)</f>
        <v>0</v>
      </c>
      <c r="G305" s="52"/>
      <c r="H305" s="53"/>
    </row>
    <row r="306" spans="1:8" ht="15.75" customHeight="1" thickBot="1">
      <c r="A306" s="44">
        <v>2942</v>
      </c>
      <c r="B306" s="56" t="s">
        <v>203</v>
      </c>
      <c r="C306" s="45">
        <v>4</v>
      </c>
      <c r="D306" s="46">
        <v>2</v>
      </c>
      <c r="E306" s="41" t="s">
        <v>215</v>
      </c>
      <c r="F306" s="51">
        <f>SUM(G306:H306)</f>
        <v>0</v>
      </c>
      <c r="G306" s="52"/>
      <c r="H306" s="53"/>
    </row>
    <row r="307" spans="1:8" ht="15.75" customHeight="1">
      <c r="A307" s="44">
        <v>2950</v>
      </c>
      <c r="B307" s="56" t="s">
        <v>203</v>
      </c>
      <c r="C307" s="45">
        <v>5</v>
      </c>
      <c r="D307" s="46">
        <v>0</v>
      </c>
      <c r="E307" s="41" t="s">
        <v>216</v>
      </c>
      <c r="F307" s="54">
        <f>SUM(F309,F311)</f>
        <v>198239.2</v>
      </c>
      <c r="G307" s="54">
        <f>SUM(G309,G311)</f>
        <v>198239.2</v>
      </c>
      <c r="H307" s="54">
        <f>SUM(H309:H311)</f>
        <v>0</v>
      </c>
    </row>
    <row r="308" spans="1:8" s="48" customFormat="1" ht="10.5" customHeight="1">
      <c r="A308" s="44"/>
      <c r="B308" s="36"/>
      <c r="C308" s="45"/>
      <c r="D308" s="46"/>
      <c r="E308" s="41" t="s">
        <v>57</v>
      </c>
      <c r="F308" s="54"/>
      <c r="G308" s="54"/>
      <c r="H308" s="54"/>
    </row>
    <row r="309" spans="1:8" ht="15.75" thickBot="1">
      <c r="A309" s="44">
        <v>2951</v>
      </c>
      <c r="B309" s="56" t="s">
        <v>203</v>
      </c>
      <c r="C309" s="45">
        <v>5</v>
      </c>
      <c r="D309" s="46">
        <v>1</v>
      </c>
      <c r="E309" s="41" t="s">
        <v>217</v>
      </c>
      <c r="F309" s="51">
        <f>SUM(G309:H309)</f>
        <v>198239.2</v>
      </c>
      <c r="G309" s="52">
        <v>198239.2</v>
      </c>
      <c r="H309" s="53"/>
    </row>
    <row r="310" spans="1:8" ht="15">
      <c r="A310" s="44"/>
      <c r="B310" s="56"/>
      <c r="C310" s="45"/>
      <c r="D310" s="46"/>
      <c r="E310" s="41" t="s">
        <v>684</v>
      </c>
      <c r="F310" s="185">
        <f>G310+H310</f>
        <v>0</v>
      </c>
      <c r="G310" s="49"/>
      <c r="H310" s="50"/>
    </row>
    <row r="311" spans="1:8" ht="16.5" customHeight="1" thickBot="1">
      <c r="A311" s="44">
        <v>2952</v>
      </c>
      <c r="B311" s="56" t="s">
        <v>203</v>
      </c>
      <c r="C311" s="45">
        <v>5</v>
      </c>
      <c r="D311" s="46">
        <v>2</v>
      </c>
      <c r="E311" s="41" t="s">
        <v>218</v>
      </c>
      <c r="F311" s="51">
        <f>SUM(G311:H311)</f>
        <v>0</v>
      </c>
      <c r="G311" s="52">
        <v>0</v>
      </c>
      <c r="H311" s="53"/>
    </row>
    <row r="312" spans="1:8" ht="17.25" customHeight="1">
      <c r="A312" s="44">
        <v>2960</v>
      </c>
      <c r="B312" s="56" t="s">
        <v>203</v>
      </c>
      <c r="C312" s="45">
        <v>6</v>
      </c>
      <c r="D312" s="46">
        <v>0</v>
      </c>
      <c r="E312" s="41" t="s">
        <v>219</v>
      </c>
      <c r="F312" s="47">
        <f>SUM(F314)</f>
        <v>0</v>
      </c>
      <c r="G312" s="47">
        <f>SUM(G314)</f>
        <v>0</v>
      </c>
      <c r="H312" s="47">
        <f>SUM(H314)</f>
        <v>0</v>
      </c>
    </row>
    <row r="313" spans="1:8" s="48" customFormat="1" ht="14.25" customHeight="1">
      <c r="A313" s="44"/>
      <c r="B313" s="36"/>
      <c r="C313" s="45"/>
      <c r="D313" s="46"/>
      <c r="E313" s="41" t="s">
        <v>57</v>
      </c>
      <c r="F313" s="54"/>
      <c r="G313" s="54"/>
      <c r="H313" s="54"/>
    </row>
    <row r="314" spans="1:8" ht="16.5" customHeight="1" thickBot="1">
      <c r="A314" s="58">
        <v>2961</v>
      </c>
      <c r="B314" s="45" t="s">
        <v>203</v>
      </c>
      <c r="C314" s="45">
        <v>6</v>
      </c>
      <c r="D314" s="45">
        <v>1</v>
      </c>
      <c r="E314" s="59" t="s">
        <v>219</v>
      </c>
      <c r="F314" s="51">
        <f>SUM(G314:H314)</f>
        <v>0</v>
      </c>
      <c r="G314" s="52"/>
      <c r="H314" s="53"/>
    </row>
    <row r="315" spans="1:8" ht="26.25" customHeight="1">
      <c r="A315" s="58">
        <v>2970</v>
      </c>
      <c r="B315" s="45" t="s">
        <v>203</v>
      </c>
      <c r="C315" s="45">
        <v>7</v>
      </c>
      <c r="D315" s="45">
        <v>0</v>
      </c>
      <c r="E315" s="59" t="s">
        <v>220</v>
      </c>
      <c r="F315" s="47">
        <f>SUM(F317)</f>
        <v>0</v>
      </c>
      <c r="G315" s="47">
        <f>SUM(G317)</f>
        <v>0</v>
      </c>
      <c r="H315" s="47">
        <f>SUM(H317)</f>
        <v>0</v>
      </c>
    </row>
    <row r="316" spans="1:8" s="48" customFormat="1" ht="10.5" customHeight="1">
      <c r="A316" s="58"/>
      <c r="B316" s="45"/>
      <c r="C316" s="45"/>
      <c r="D316" s="45"/>
      <c r="E316" s="59" t="s">
        <v>57</v>
      </c>
      <c r="F316" s="54"/>
      <c r="G316" s="54"/>
      <c r="H316" s="54"/>
    </row>
    <row r="317" spans="1:8" ht="27.75" customHeight="1" thickBot="1">
      <c r="A317" s="58">
        <v>2971</v>
      </c>
      <c r="B317" s="45" t="s">
        <v>203</v>
      </c>
      <c r="C317" s="45">
        <v>7</v>
      </c>
      <c r="D317" s="45">
        <v>1</v>
      </c>
      <c r="E317" s="59" t="s">
        <v>220</v>
      </c>
      <c r="F317" s="51">
        <f>SUM(G317:H317)</f>
        <v>0</v>
      </c>
      <c r="G317" s="52"/>
      <c r="H317" s="53"/>
    </row>
    <row r="318" spans="1:8" ht="15.75" customHeight="1">
      <c r="A318" s="58">
        <v>2980</v>
      </c>
      <c r="B318" s="45" t="s">
        <v>203</v>
      </c>
      <c r="C318" s="45">
        <v>8</v>
      </c>
      <c r="D318" s="45">
        <v>0</v>
      </c>
      <c r="E318" s="59" t="s">
        <v>221</v>
      </c>
      <c r="F318" s="47">
        <f>SUM(F320)</f>
        <v>5170</v>
      </c>
      <c r="G318" s="47">
        <f>SUM(G320)</f>
        <v>5170</v>
      </c>
      <c r="H318" s="47">
        <f>SUM(H320)</f>
        <v>0</v>
      </c>
    </row>
    <row r="319" spans="1:8" s="48" customFormat="1" ht="10.5" customHeight="1">
      <c r="A319" s="58"/>
      <c r="B319" s="45"/>
      <c r="C319" s="45"/>
      <c r="D319" s="45"/>
      <c r="E319" s="59" t="s">
        <v>57</v>
      </c>
      <c r="F319" s="54"/>
      <c r="G319" s="54"/>
      <c r="H319" s="54"/>
    </row>
    <row r="320" spans="1:8" ht="15" customHeight="1" thickBot="1">
      <c r="A320" s="58">
        <v>2981</v>
      </c>
      <c r="B320" s="45" t="s">
        <v>203</v>
      </c>
      <c r="C320" s="45">
        <v>8</v>
      </c>
      <c r="D320" s="45">
        <v>1</v>
      </c>
      <c r="E320" s="59" t="s">
        <v>221</v>
      </c>
      <c r="F320" s="51">
        <f>SUM(G320:H320)</f>
        <v>5170</v>
      </c>
      <c r="G320" s="52">
        <v>5170</v>
      </c>
      <c r="H320" s="53"/>
    </row>
    <row r="321" spans="1:8" s="40" customFormat="1" ht="38.25" customHeight="1">
      <c r="A321" s="58">
        <v>3000</v>
      </c>
      <c r="B321" s="150" t="s">
        <v>222</v>
      </c>
      <c r="C321" s="150">
        <v>0</v>
      </c>
      <c r="D321" s="150">
        <v>0</v>
      </c>
      <c r="E321" s="162" t="s">
        <v>549</v>
      </c>
      <c r="F321" s="163">
        <f>SUM(F323,F327,F330,F333,F336,F339,F342,F345,F349)</f>
        <v>25078</v>
      </c>
      <c r="G321" s="163">
        <f>SUM(G323,G327,G330,G333,G336,G339,G342,G345,G349)</f>
        <v>25078</v>
      </c>
      <c r="H321" s="163">
        <f>SUM(H323,H327,H330,H333,H336,H339,H342,H345,H349)</f>
        <v>0</v>
      </c>
    </row>
    <row r="322" spans="1:8" ht="11.25" customHeight="1">
      <c r="A322" s="58"/>
      <c r="B322" s="45"/>
      <c r="C322" s="45"/>
      <c r="D322" s="45"/>
      <c r="E322" s="59" t="s">
        <v>2</v>
      </c>
      <c r="F322" s="54"/>
      <c r="G322" s="54"/>
      <c r="H322" s="54"/>
    </row>
    <row r="323" spans="1:8" ht="18" customHeight="1">
      <c r="A323" s="58">
        <v>3010</v>
      </c>
      <c r="B323" s="45" t="s">
        <v>222</v>
      </c>
      <c r="C323" s="45">
        <v>1</v>
      </c>
      <c r="D323" s="45">
        <v>0</v>
      </c>
      <c r="E323" s="59" t="s">
        <v>223</v>
      </c>
      <c r="F323" s="54">
        <f>SUM(F325:F326)</f>
        <v>0</v>
      </c>
      <c r="G323" s="54">
        <f>SUM(G325:G326)</f>
        <v>0</v>
      </c>
      <c r="H323" s="54">
        <f>SUM(H325:H326)</f>
        <v>0</v>
      </c>
    </row>
    <row r="324" spans="1:8" s="48" customFormat="1" ht="16.5" customHeight="1">
      <c r="A324" s="58"/>
      <c r="B324" s="45"/>
      <c r="C324" s="45"/>
      <c r="D324" s="45"/>
      <c r="E324" s="59" t="s">
        <v>57</v>
      </c>
      <c r="F324" s="54"/>
      <c r="G324" s="54"/>
      <c r="H324" s="54"/>
    </row>
    <row r="325" spans="1:8" ht="18.75" customHeight="1" thickBot="1">
      <c r="A325" s="58">
        <v>3011</v>
      </c>
      <c r="B325" s="45" t="s">
        <v>222</v>
      </c>
      <c r="C325" s="45">
        <v>1</v>
      </c>
      <c r="D325" s="45">
        <v>1</v>
      </c>
      <c r="E325" s="59" t="s">
        <v>224</v>
      </c>
      <c r="F325" s="51">
        <f>SUM(G325:H325)</f>
        <v>0</v>
      </c>
      <c r="G325" s="52"/>
      <c r="H325" s="53"/>
    </row>
    <row r="326" spans="1:8" ht="17.25" customHeight="1" thickBot="1">
      <c r="A326" s="58">
        <v>3012</v>
      </c>
      <c r="B326" s="45" t="s">
        <v>222</v>
      </c>
      <c r="C326" s="45">
        <v>1</v>
      </c>
      <c r="D326" s="45">
        <v>2</v>
      </c>
      <c r="E326" s="59" t="s">
        <v>225</v>
      </c>
      <c r="F326" s="51">
        <f>SUM(G326:H326)</f>
        <v>0</v>
      </c>
      <c r="G326" s="52"/>
      <c r="H326" s="53"/>
    </row>
    <row r="327" spans="1:8" ht="15" customHeight="1">
      <c r="A327" s="58">
        <v>3020</v>
      </c>
      <c r="B327" s="45" t="s">
        <v>222</v>
      </c>
      <c r="C327" s="45">
        <v>2</v>
      </c>
      <c r="D327" s="45">
        <v>0</v>
      </c>
      <c r="E327" s="59" t="s">
        <v>226</v>
      </c>
      <c r="F327" s="47">
        <f>SUM(F329)</f>
        <v>0</v>
      </c>
      <c r="G327" s="47">
        <f>SUM(G329)</f>
        <v>0</v>
      </c>
      <c r="H327" s="47">
        <f>SUM(H329)</f>
        <v>0</v>
      </c>
    </row>
    <row r="328" spans="1:8" s="48" customFormat="1" ht="10.5" customHeight="1">
      <c r="A328" s="58"/>
      <c r="B328" s="45"/>
      <c r="C328" s="45"/>
      <c r="D328" s="45"/>
      <c r="E328" s="59" t="s">
        <v>57</v>
      </c>
      <c r="F328" s="54"/>
      <c r="G328" s="54"/>
      <c r="H328" s="54"/>
    </row>
    <row r="329" spans="1:8" ht="15.75" customHeight="1" thickBot="1">
      <c r="A329" s="58">
        <v>3021</v>
      </c>
      <c r="B329" s="45" t="s">
        <v>222</v>
      </c>
      <c r="C329" s="45">
        <v>2</v>
      </c>
      <c r="D329" s="45">
        <v>1</v>
      </c>
      <c r="E329" s="59" t="s">
        <v>226</v>
      </c>
      <c r="F329" s="51">
        <f>SUM(G329:H329)</f>
        <v>0</v>
      </c>
      <c r="G329" s="52"/>
      <c r="H329" s="53"/>
    </row>
    <row r="330" spans="1:8" ht="14.25" customHeight="1">
      <c r="A330" s="58">
        <v>3030</v>
      </c>
      <c r="B330" s="45" t="s">
        <v>222</v>
      </c>
      <c r="C330" s="45">
        <v>3</v>
      </c>
      <c r="D330" s="45">
        <v>0</v>
      </c>
      <c r="E330" s="59" t="s">
        <v>227</v>
      </c>
      <c r="F330" s="47">
        <f>SUM(F332)</f>
        <v>0</v>
      </c>
      <c r="G330" s="47">
        <f>SUM(G332)</f>
        <v>0</v>
      </c>
      <c r="H330" s="47">
        <f>SUM(H332)</f>
        <v>0</v>
      </c>
    </row>
    <row r="331" spans="1:8" s="48" customFormat="1" ht="15">
      <c r="A331" s="58"/>
      <c r="B331" s="45"/>
      <c r="C331" s="45"/>
      <c r="D331" s="45"/>
      <c r="E331" s="59" t="s">
        <v>57</v>
      </c>
      <c r="F331" s="54"/>
      <c r="G331" s="54"/>
      <c r="H331" s="54"/>
    </row>
    <row r="332" spans="1:8" s="48" customFormat="1" ht="15.75" thickBot="1">
      <c r="A332" s="58">
        <v>3031</v>
      </c>
      <c r="B332" s="45" t="s">
        <v>222</v>
      </c>
      <c r="C332" s="45">
        <v>3</v>
      </c>
      <c r="D332" s="45" t="s">
        <v>55</v>
      </c>
      <c r="E332" s="59" t="s">
        <v>227</v>
      </c>
      <c r="F332" s="51">
        <f>SUM(G332:H332)</f>
        <v>0</v>
      </c>
      <c r="G332" s="52"/>
      <c r="H332" s="53"/>
    </row>
    <row r="333" spans="1:8" ht="18" customHeight="1">
      <c r="A333" s="58">
        <v>3040</v>
      </c>
      <c r="B333" s="45" t="s">
        <v>222</v>
      </c>
      <c r="C333" s="45">
        <v>4</v>
      </c>
      <c r="D333" s="45">
        <v>0</v>
      </c>
      <c r="E333" s="59" t="s">
        <v>228</v>
      </c>
      <c r="F333" s="47">
        <f>SUM(F335)</f>
        <v>0</v>
      </c>
      <c r="G333" s="47">
        <f>SUM(G335)</f>
        <v>0</v>
      </c>
      <c r="H333" s="47">
        <f>SUM(H335)</f>
        <v>0</v>
      </c>
    </row>
    <row r="334" spans="1:8" s="48" customFormat="1" ht="10.5" customHeight="1">
      <c r="A334" s="58"/>
      <c r="B334" s="45"/>
      <c r="C334" s="45"/>
      <c r="D334" s="45"/>
      <c r="E334" s="59" t="s">
        <v>57</v>
      </c>
      <c r="F334" s="54"/>
      <c r="G334" s="54"/>
      <c r="H334" s="54"/>
    </row>
    <row r="335" spans="1:8" ht="16.5" customHeight="1" thickBot="1">
      <c r="A335" s="58">
        <v>3041</v>
      </c>
      <c r="B335" s="45" t="s">
        <v>222</v>
      </c>
      <c r="C335" s="45">
        <v>4</v>
      </c>
      <c r="D335" s="45">
        <v>1</v>
      </c>
      <c r="E335" s="59" t="s">
        <v>228</v>
      </c>
      <c r="F335" s="51">
        <f>SUM(G335:H335)</f>
        <v>0</v>
      </c>
      <c r="G335" s="52"/>
      <c r="H335" s="53"/>
    </row>
    <row r="336" spans="1:8" ht="12" customHeight="1">
      <c r="A336" s="58">
        <v>3050</v>
      </c>
      <c r="B336" s="45" t="s">
        <v>222</v>
      </c>
      <c r="C336" s="45">
        <v>5</v>
      </c>
      <c r="D336" s="45">
        <v>0</v>
      </c>
      <c r="E336" s="59" t="s">
        <v>229</v>
      </c>
      <c r="F336" s="47">
        <f>SUM(F338)</f>
        <v>0</v>
      </c>
      <c r="G336" s="47">
        <f>SUM(G338)</f>
        <v>0</v>
      </c>
      <c r="H336" s="47">
        <f>SUM(H338)</f>
        <v>0</v>
      </c>
    </row>
    <row r="337" spans="1:8" s="48" customFormat="1" ht="10.5" customHeight="1">
      <c r="A337" s="58"/>
      <c r="B337" s="45"/>
      <c r="C337" s="45"/>
      <c r="D337" s="45"/>
      <c r="E337" s="59" t="s">
        <v>57</v>
      </c>
      <c r="F337" s="54"/>
      <c r="G337" s="54"/>
      <c r="H337" s="54"/>
    </row>
    <row r="338" spans="1:8" ht="15.75" customHeight="1" thickBot="1">
      <c r="A338" s="58">
        <v>3051</v>
      </c>
      <c r="B338" s="45" t="s">
        <v>222</v>
      </c>
      <c r="C338" s="45">
        <v>5</v>
      </c>
      <c r="D338" s="45">
        <v>1</v>
      </c>
      <c r="E338" s="59" t="s">
        <v>229</v>
      </c>
      <c r="F338" s="51">
        <f>SUM(G338:H338)</f>
        <v>0</v>
      </c>
      <c r="G338" s="52"/>
      <c r="H338" s="53"/>
    </row>
    <row r="339" spans="1:8" ht="16.5" customHeight="1">
      <c r="A339" s="58">
        <v>3060</v>
      </c>
      <c r="B339" s="45" t="s">
        <v>222</v>
      </c>
      <c r="C339" s="45">
        <v>6</v>
      </c>
      <c r="D339" s="45">
        <v>0</v>
      </c>
      <c r="E339" s="59" t="s">
        <v>230</v>
      </c>
      <c r="F339" s="47">
        <f>SUM(F341)</f>
        <v>0</v>
      </c>
      <c r="G339" s="47">
        <f>SUM(G341)</f>
        <v>0</v>
      </c>
      <c r="H339" s="47">
        <f>SUM(H341)</f>
        <v>0</v>
      </c>
    </row>
    <row r="340" spans="1:8" s="48" customFormat="1" ht="10.5" customHeight="1">
      <c r="A340" s="58"/>
      <c r="B340" s="45"/>
      <c r="C340" s="45"/>
      <c r="D340" s="45"/>
      <c r="E340" s="59" t="s">
        <v>57</v>
      </c>
      <c r="F340" s="54"/>
      <c r="G340" s="54"/>
      <c r="H340" s="54"/>
    </row>
    <row r="341" spans="1:8" ht="15.75" customHeight="1" thickBot="1">
      <c r="A341" s="58">
        <v>3061</v>
      </c>
      <c r="B341" s="45" t="s">
        <v>222</v>
      </c>
      <c r="C341" s="45">
        <v>6</v>
      </c>
      <c r="D341" s="45">
        <v>1</v>
      </c>
      <c r="E341" s="59" t="s">
        <v>230</v>
      </c>
      <c r="F341" s="51">
        <f>SUM(G341:H341)</f>
        <v>0</v>
      </c>
      <c r="G341" s="52"/>
      <c r="H341" s="53"/>
    </row>
    <row r="342" spans="1:8" ht="26.25" customHeight="1">
      <c r="A342" s="58">
        <v>3070</v>
      </c>
      <c r="B342" s="45" t="s">
        <v>222</v>
      </c>
      <c r="C342" s="45">
        <v>7</v>
      </c>
      <c r="D342" s="45">
        <v>0</v>
      </c>
      <c r="E342" s="59" t="s">
        <v>231</v>
      </c>
      <c r="F342" s="47">
        <f>SUM(F344)</f>
        <v>25078</v>
      </c>
      <c r="G342" s="47">
        <f>SUM(G344)</f>
        <v>25078</v>
      </c>
      <c r="H342" s="47">
        <f>SUM(H344)</f>
        <v>0</v>
      </c>
    </row>
    <row r="343" spans="1:8" s="48" customFormat="1" ht="10.5" customHeight="1">
      <c r="A343" s="58"/>
      <c r="B343" s="45"/>
      <c r="C343" s="45"/>
      <c r="D343" s="45"/>
      <c r="E343" s="59" t="s">
        <v>57</v>
      </c>
      <c r="F343" s="54"/>
      <c r="G343" s="54"/>
      <c r="H343" s="54"/>
    </row>
    <row r="344" spans="1:8" ht="26.25" customHeight="1" thickBot="1">
      <c r="A344" s="58">
        <v>3071</v>
      </c>
      <c r="B344" s="45" t="s">
        <v>222</v>
      </c>
      <c r="C344" s="45">
        <v>7</v>
      </c>
      <c r="D344" s="45">
        <v>1</v>
      </c>
      <c r="E344" s="59" t="s">
        <v>231</v>
      </c>
      <c r="F344" s="51">
        <f>SUM(G344:H344)</f>
        <v>25078</v>
      </c>
      <c r="G344" s="52">
        <v>25078</v>
      </c>
      <c r="H344" s="53"/>
    </row>
    <row r="345" spans="1:8" ht="27" customHeight="1">
      <c r="A345" s="58">
        <v>3080</v>
      </c>
      <c r="B345" s="45" t="s">
        <v>222</v>
      </c>
      <c r="C345" s="45">
        <v>8</v>
      </c>
      <c r="D345" s="45">
        <v>0</v>
      </c>
      <c r="E345" s="59" t="s">
        <v>232</v>
      </c>
      <c r="F345" s="47">
        <f>SUM(F347)</f>
        <v>0</v>
      </c>
      <c r="G345" s="47">
        <f>SUM(G347)</f>
        <v>0</v>
      </c>
      <c r="H345" s="47">
        <f>SUM(H347)</f>
        <v>0</v>
      </c>
    </row>
    <row r="346" spans="1:8" s="48" customFormat="1" ht="10.5" customHeight="1">
      <c r="A346" s="58"/>
      <c r="B346" s="45"/>
      <c r="C346" s="45"/>
      <c r="D346" s="45"/>
      <c r="E346" s="59" t="s">
        <v>57</v>
      </c>
      <c r="F346" s="54"/>
      <c r="G346" s="54"/>
      <c r="H346" s="54"/>
    </row>
    <row r="347" spans="1:8" ht="30" customHeight="1" thickBot="1">
      <c r="A347" s="58">
        <v>3081</v>
      </c>
      <c r="B347" s="45" t="s">
        <v>222</v>
      </c>
      <c r="C347" s="45">
        <v>8</v>
      </c>
      <c r="D347" s="45">
        <v>1</v>
      </c>
      <c r="E347" s="59" t="s">
        <v>232</v>
      </c>
      <c r="F347" s="51">
        <f>SUM(G347:H347)</f>
        <v>0</v>
      </c>
      <c r="G347" s="52"/>
      <c r="H347" s="53"/>
    </row>
    <row r="348" spans="1:8" s="48" customFormat="1" ht="10.5" customHeight="1">
      <c r="A348" s="58"/>
      <c r="B348" s="45"/>
      <c r="C348" s="45"/>
      <c r="D348" s="45"/>
      <c r="E348" s="59" t="s">
        <v>57</v>
      </c>
      <c r="F348" s="54"/>
      <c r="G348" s="54"/>
      <c r="H348" s="54"/>
    </row>
    <row r="349" spans="1:8" ht="13.5" customHeight="1">
      <c r="A349" s="58">
        <v>3090</v>
      </c>
      <c r="B349" s="45" t="s">
        <v>222</v>
      </c>
      <c r="C349" s="45">
        <v>9</v>
      </c>
      <c r="D349" s="45">
        <v>0</v>
      </c>
      <c r="E349" s="59" t="s">
        <v>233</v>
      </c>
      <c r="F349" s="54">
        <f>SUM(F351:F352)</f>
        <v>0</v>
      </c>
      <c r="G349" s="54">
        <f>SUM(G351:G352)</f>
        <v>0</v>
      </c>
      <c r="H349" s="54">
        <f>SUM(H351:H352)</f>
        <v>0</v>
      </c>
    </row>
    <row r="350" spans="1:8" s="48" customFormat="1" ht="10.5" customHeight="1">
      <c r="A350" s="58"/>
      <c r="B350" s="45"/>
      <c r="C350" s="45"/>
      <c r="D350" s="45"/>
      <c r="E350" s="59" t="s">
        <v>57</v>
      </c>
      <c r="F350" s="54"/>
      <c r="G350" s="54"/>
      <c r="H350" s="54"/>
    </row>
    <row r="351" spans="1:8" ht="17.25" customHeight="1" thickBot="1">
      <c r="A351" s="58">
        <v>3091</v>
      </c>
      <c r="B351" s="45" t="s">
        <v>222</v>
      </c>
      <c r="C351" s="45">
        <v>9</v>
      </c>
      <c r="D351" s="45">
        <v>1</v>
      </c>
      <c r="E351" s="59" t="s">
        <v>233</v>
      </c>
      <c r="F351" s="51">
        <f>SUM(G351:H351)</f>
        <v>0</v>
      </c>
      <c r="G351" s="54"/>
      <c r="H351" s="54"/>
    </row>
    <row r="352" spans="1:8" ht="27" customHeight="1" thickBot="1">
      <c r="A352" s="58">
        <v>3092</v>
      </c>
      <c r="B352" s="45" t="s">
        <v>222</v>
      </c>
      <c r="C352" s="45">
        <v>9</v>
      </c>
      <c r="D352" s="45">
        <v>2</v>
      </c>
      <c r="E352" s="59" t="s">
        <v>234</v>
      </c>
      <c r="F352" s="51">
        <f>SUM(G352:H352)</f>
        <v>0</v>
      </c>
      <c r="G352" s="54"/>
      <c r="H352" s="54"/>
    </row>
    <row r="353" spans="1:8" s="40" customFormat="1" ht="32.25" customHeight="1">
      <c r="A353" s="60">
        <v>3100</v>
      </c>
      <c r="B353" s="150" t="s">
        <v>235</v>
      </c>
      <c r="C353" s="150">
        <v>0</v>
      </c>
      <c r="D353" s="151">
        <v>0</v>
      </c>
      <c r="E353" s="164" t="s">
        <v>550</v>
      </c>
      <c r="F353" s="152">
        <f>SUM(F355)</f>
        <v>245416.1</v>
      </c>
      <c r="G353" s="152">
        <f>SUM(G355)</f>
        <v>245416.1</v>
      </c>
      <c r="H353" s="152">
        <f>SUM(H355)</f>
        <v>0</v>
      </c>
    </row>
    <row r="354" spans="1:8" ht="11.25" customHeight="1">
      <c r="A354" s="60"/>
      <c r="B354" s="36"/>
      <c r="C354" s="37"/>
      <c r="D354" s="38"/>
      <c r="E354" s="41" t="s">
        <v>2</v>
      </c>
      <c r="F354" s="39"/>
      <c r="G354" s="42"/>
      <c r="H354" s="43"/>
    </row>
    <row r="355" spans="1:8" ht="24">
      <c r="A355" s="60">
        <v>3110</v>
      </c>
      <c r="B355" s="45" t="s">
        <v>235</v>
      </c>
      <c r="C355" s="45">
        <v>1</v>
      </c>
      <c r="D355" s="46">
        <v>0</v>
      </c>
      <c r="E355" s="57" t="s">
        <v>236</v>
      </c>
      <c r="F355" s="47">
        <f>SUM(F357)</f>
        <v>245416.1</v>
      </c>
      <c r="G355" s="47">
        <f>SUM(G357)</f>
        <v>245416.1</v>
      </c>
      <c r="H355" s="47">
        <f>SUM(H357)</f>
        <v>0</v>
      </c>
    </row>
    <row r="356" spans="1:8" s="48" customFormat="1" ht="10.5" customHeight="1">
      <c r="A356" s="60"/>
      <c r="B356" s="36"/>
      <c r="C356" s="45"/>
      <c r="D356" s="46"/>
      <c r="E356" s="41" t="s">
        <v>57</v>
      </c>
      <c r="F356" s="47"/>
      <c r="G356" s="49"/>
      <c r="H356" s="50"/>
    </row>
    <row r="357" spans="1:8" ht="15.75" thickBot="1">
      <c r="A357" s="61">
        <v>3112</v>
      </c>
      <c r="B357" s="62" t="s">
        <v>235</v>
      </c>
      <c r="C357" s="62">
        <v>1</v>
      </c>
      <c r="D357" s="63">
        <v>2</v>
      </c>
      <c r="E357" s="64" t="s">
        <v>237</v>
      </c>
      <c r="F357" s="51">
        <f>SUM(G357:H357)-'[1]Ekamutner'!F97</f>
        <v>245416.1</v>
      </c>
      <c r="G357" s="52">
        <v>245416.1</v>
      </c>
      <c r="H357" s="53"/>
    </row>
    <row r="358" spans="2:4" ht="15">
      <c r="B358" s="67"/>
      <c r="C358" s="68"/>
      <c r="D358" s="69"/>
    </row>
  </sheetData>
  <sheetProtection/>
  <protectedRanges>
    <protectedRange sqref="G351:H352 G356:H357 F354:H354 F350:H350" name="Range24"/>
    <protectedRange sqref="G335:H335 G332:H332 F334:H334 G337:H338 F331:H331" name="Range22"/>
    <protectedRange sqref="G301:H302 F313:H313 G309:H309 G305:H306 G314:H314 F308:H308 F304:H304 G311:H311" name="Range20"/>
    <protectedRange sqref="G287:H287 F286:H286 F283:H283 G279:H281 G284:H284 F278:H278" name="Range18"/>
    <protectedRange sqref="F256:H256 G257:H257 F254:H254 G251:H252 F250:H250" name="Range16"/>
    <protectedRange sqref="G227:H230 G233:H236 F232:H232 F225:H225" name="Range14"/>
    <protectedRange sqref="G211:H211 G206:H206 F200:H200 G198:H198 G209:H209 F208:H208 F203:H203 G201:H201 F205:H205 F197:H197" name="Range12"/>
    <protectedRange sqref="G170:H175 G178:H178 F177:H177 F180:H180" name="Range10"/>
    <protectedRange sqref="G148:H150 G153:H157 F152:H152 F147:H147" name="Range8"/>
    <protectedRange sqref="F127:H127 G116:H116 F124:H124 F118:H118 F129:H129 G119:H119 G125:H125 F121:H121 G130:H130 G122:H122 F115:H115" name="Range6"/>
    <protectedRange sqref="G80:H80 F81:H81 F95:H95 F83:H83 G96 F85:H85 G90:H90 G86:H86 G92:H93 F89:H89" name="Range4"/>
    <protectedRange sqref="F11:H11 G44:H46 F43:H43 F39:H39 G12:H12 G40:H41 F9:H9 G36:H37" name="Range2"/>
    <protectedRange sqref="F73:H73 G63:H63 F59:H59 G57:H57 F78:H78 G79:H80 F62:H62 G60:H60 F76:H76 G74:H74 F56:H56" name="Range3"/>
    <protectedRange sqref="G96:H96 G104:H106 F98:H98 F115:H115 G99:H99 G112:H113 F101:H101 F103:H103 F111:H111 G109:H109 F108:H108" name="Range5"/>
    <protectedRange sqref="G131:H131 G133:H137 G139:H145" name="Range7"/>
    <protectedRange sqref="G169:H169 F168:H168 F162:H162 G160:H160 G163:H166 F159:H159" name="Range9"/>
    <protectedRange sqref="G189:H189 G192:H192 F188:H188 G183:H183 G195:H195 F194:H194 F191:H191 F182:H182 G186:H186" name="Range11"/>
    <protectedRange sqref="G215:H215 F222:H222 F214:H214 G212:H212 G220:H220 G223:H223 F219:H219 F211:H211" name="Range13"/>
    <protectedRange sqref="G245:H245 G248:H248 F247:H247 F244:H244 G239:H242 F238:H238" name="Range15"/>
    <protectedRange sqref="G261:H271 G274:H276 F273:H273 G293:H293 G310:H310" name="Range17"/>
    <protectedRange sqref="F291:H291 F300:H300 G292:H292 G297:H298 F296:H296 F289:H289 G294:H294" name="Range19"/>
    <protectedRange sqref="F331:H331 G317:H317 G329:H329 F319:H319 F328:H328 G320:H320 G325:H326 F322:H322 F324:H324 F316:H316" name="Range21"/>
    <protectedRange sqref="F346:H346 G344:H344 F343:H343 G341:H341 F348:H348 G347:H347 F340:H340" name="Range23"/>
    <protectedRange sqref="G13:H35 D13:D35 J13:J35" name="Range2_1_1"/>
    <protectedRange sqref="D47:D52 H47:H52" name="Range2_1_2"/>
    <protectedRange sqref="G47:G52" name="Range2_2"/>
    <protectedRange sqref="G53:H54 D53:D54" name="Range2_1_3"/>
    <protectedRange sqref="H64:H65 F64:F71" name="Range4_1"/>
    <protectedRange sqref="G64:G71" name="Range3_1"/>
    <protectedRange sqref="G87:H87" name="Range4_2"/>
    <protectedRange sqref="G184:H185" name="Range11_1"/>
    <protectedRange sqref="G216:H217" name="Range13_1"/>
    <protectedRange sqref="G258:H259" name="Range16_1"/>
  </protectedRanges>
  <mergeCells count="7">
    <mergeCell ref="B1:H1"/>
    <mergeCell ref="B2:H2"/>
    <mergeCell ref="A4:A5"/>
    <mergeCell ref="B4:B5"/>
    <mergeCell ref="C4:C5"/>
    <mergeCell ref="D4:D5"/>
    <mergeCell ref="E4:E5"/>
  </mergeCells>
  <printOptions/>
  <pageMargins left="0.15" right="0.16" top="0.2" bottom="0.16" header="0.18" footer="0.1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8"/>
  <sheetViews>
    <sheetView zoomScalePageLayoutView="0" workbookViewId="0" topLeftCell="A1">
      <selection activeCell="I121" sqref="I121"/>
    </sheetView>
  </sheetViews>
  <sheetFormatPr defaultColWidth="9.140625" defaultRowHeight="15"/>
  <cols>
    <col min="1" max="1" width="5.8515625" style="80" customWidth="1"/>
    <col min="2" max="2" width="49.57421875" style="80" customWidth="1"/>
    <col min="3" max="3" width="7.28125" style="122" customWidth="1"/>
    <col min="4" max="4" width="13.28125" style="80" customWidth="1"/>
    <col min="5" max="5" width="12.28125" style="80" customWidth="1"/>
    <col min="6" max="6" width="12.00390625" style="80" customWidth="1"/>
    <col min="7" max="16384" width="9.140625" style="80" customWidth="1"/>
  </cols>
  <sheetData>
    <row r="1" spans="1:6" ht="18" customHeight="1">
      <c r="A1" s="306" t="s">
        <v>529</v>
      </c>
      <c r="B1" s="306"/>
      <c r="C1" s="306"/>
      <c r="D1" s="306"/>
      <c r="E1" s="306"/>
      <c r="F1" s="306"/>
    </row>
    <row r="2" spans="1:6" ht="39" customHeight="1">
      <c r="A2" s="307" t="s">
        <v>530</v>
      </c>
      <c r="B2" s="307"/>
      <c r="C2" s="307"/>
      <c r="D2" s="307"/>
      <c r="E2" s="307"/>
      <c r="F2" s="307"/>
    </row>
    <row r="3" spans="1:6" ht="15.75" customHeight="1">
      <c r="A3" s="124"/>
      <c r="B3" s="124"/>
      <c r="C3" s="124"/>
      <c r="D3" s="124"/>
      <c r="E3" s="124"/>
      <c r="F3" s="124"/>
    </row>
    <row r="4" spans="1:6" ht="18" customHeight="1" thickBot="1">
      <c r="A4" s="125"/>
      <c r="B4" s="126"/>
      <c r="C4" s="126"/>
      <c r="D4" s="125"/>
      <c r="E4" s="303" t="s">
        <v>240</v>
      </c>
      <c r="F4" s="303"/>
    </row>
    <row r="5" spans="1:6" ht="18" customHeight="1" thickBot="1">
      <c r="A5" s="320" t="s">
        <v>241</v>
      </c>
      <c r="B5" s="322" t="s">
        <v>242</v>
      </c>
      <c r="C5" s="323"/>
      <c r="D5" s="318" t="s">
        <v>1</v>
      </c>
      <c r="E5" s="316" t="s">
        <v>2</v>
      </c>
      <c r="F5" s="317"/>
    </row>
    <row r="6" spans="1:6" ht="39" customHeight="1" thickBot="1">
      <c r="A6" s="321"/>
      <c r="B6" s="324"/>
      <c r="C6" s="325"/>
      <c r="D6" s="319"/>
      <c r="E6" s="14" t="s">
        <v>3</v>
      </c>
      <c r="F6" s="14" t="s">
        <v>4</v>
      </c>
    </row>
    <row r="7" spans="1:6" ht="12.75">
      <c r="A7" s="123">
        <v>1</v>
      </c>
      <c r="B7" s="123">
        <v>2</v>
      </c>
      <c r="C7" s="123" t="s">
        <v>61</v>
      </c>
      <c r="D7" s="5">
        <v>4</v>
      </c>
      <c r="E7" s="5">
        <v>5</v>
      </c>
      <c r="F7" s="4">
        <v>6</v>
      </c>
    </row>
    <row r="8" spans="1:6" ht="36.75" customHeight="1">
      <c r="A8" s="58">
        <v>4000</v>
      </c>
      <c r="B8" s="81" t="s">
        <v>243</v>
      </c>
      <c r="C8" s="82"/>
      <c r="D8" s="83">
        <f>SUM(D10,D169,D204)</f>
        <v>1822982.2000000002</v>
      </c>
      <c r="E8" s="83">
        <f>SUM(E10,E169,E204)</f>
        <v>1822982.2000000002</v>
      </c>
      <c r="F8" s="83">
        <f>SUM(F10,F169,F204)</f>
        <v>0</v>
      </c>
    </row>
    <row r="9" spans="1:6" ht="12.75">
      <c r="A9" s="58"/>
      <c r="B9" s="84" t="s">
        <v>244</v>
      </c>
      <c r="C9" s="82"/>
      <c r="D9" s="83"/>
      <c r="E9" s="83"/>
      <c r="F9" s="83"/>
    </row>
    <row r="10" spans="1:6" ht="42" customHeight="1">
      <c r="A10" s="58">
        <v>4050</v>
      </c>
      <c r="B10" s="85" t="s">
        <v>245</v>
      </c>
      <c r="C10" s="86" t="s">
        <v>246</v>
      </c>
      <c r="D10" s="83">
        <f>SUM(D12,D25,D68,D83,D93,D125,D140)</f>
        <v>1822982.2000000002</v>
      </c>
      <c r="E10" s="83">
        <f>SUM(E12,E25,E68,E83,E93,E125,E140)</f>
        <v>1822982.2000000002</v>
      </c>
      <c r="F10" s="83">
        <f>SUM(F12,F25,F68,F83,F93,F125,F140)</f>
        <v>0</v>
      </c>
    </row>
    <row r="11" spans="1:6" ht="12.75">
      <c r="A11" s="58"/>
      <c r="B11" s="84" t="s">
        <v>244</v>
      </c>
      <c r="C11" s="82"/>
      <c r="D11" s="83"/>
      <c r="E11" s="83"/>
      <c r="F11" s="83"/>
    </row>
    <row r="12" spans="1:6" ht="30.75" customHeight="1">
      <c r="A12" s="58">
        <v>4100</v>
      </c>
      <c r="B12" s="8" t="s">
        <v>247</v>
      </c>
      <c r="C12" s="87" t="s">
        <v>246</v>
      </c>
      <c r="D12" s="83">
        <f>SUM(D14,D19,D22)</f>
        <v>510244</v>
      </c>
      <c r="E12" s="83">
        <f>SUM(E14,E19,E22)</f>
        <v>510244</v>
      </c>
      <c r="F12" s="83" t="s">
        <v>7</v>
      </c>
    </row>
    <row r="13" spans="1:6" ht="12.75">
      <c r="A13" s="58"/>
      <c r="B13" s="84" t="s">
        <v>244</v>
      </c>
      <c r="C13" s="82"/>
      <c r="D13" s="83"/>
      <c r="E13" s="83"/>
      <c r="F13" s="83"/>
    </row>
    <row r="14" spans="1:6" ht="24">
      <c r="A14" s="58">
        <v>4110</v>
      </c>
      <c r="B14" s="88" t="s">
        <v>248</v>
      </c>
      <c r="C14" s="87" t="s">
        <v>246</v>
      </c>
      <c r="D14" s="83">
        <f>SUM(D16:D18)</f>
        <v>510244</v>
      </c>
      <c r="E14" s="83">
        <f>SUM(E16:E18)</f>
        <v>510244</v>
      </c>
      <c r="F14" s="89" t="s">
        <v>52</v>
      </c>
    </row>
    <row r="15" spans="1:6" ht="12.75">
      <c r="A15" s="58"/>
      <c r="B15" s="84" t="s">
        <v>57</v>
      </c>
      <c r="C15" s="87"/>
      <c r="D15" s="83"/>
      <c r="E15" s="83"/>
      <c r="F15" s="89"/>
    </row>
    <row r="16" spans="1:6" ht="24">
      <c r="A16" s="58">
        <v>4111</v>
      </c>
      <c r="B16" s="90" t="s">
        <v>249</v>
      </c>
      <c r="C16" s="91" t="s">
        <v>250</v>
      </c>
      <c r="D16" s="6">
        <f>SUM(E16:F16)</f>
        <v>508144</v>
      </c>
      <c r="E16" s="83">
        <v>508144</v>
      </c>
      <c r="F16" s="89" t="s">
        <v>52</v>
      </c>
    </row>
    <row r="17" spans="1:6" ht="24">
      <c r="A17" s="58">
        <v>4112</v>
      </c>
      <c r="B17" s="90" t="s">
        <v>251</v>
      </c>
      <c r="C17" s="91" t="s">
        <v>252</v>
      </c>
      <c r="D17" s="6">
        <f>SUM(E17:F17)</f>
        <v>0</v>
      </c>
      <c r="E17" s="83">
        <v>0</v>
      </c>
      <c r="F17" s="89" t="s">
        <v>52</v>
      </c>
    </row>
    <row r="18" spans="1:6" ht="12.75">
      <c r="A18" s="58">
        <v>4114</v>
      </c>
      <c r="B18" s="90" t="s">
        <v>253</v>
      </c>
      <c r="C18" s="91" t="s">
        <v>254</v>
      </c>
      <c r="D18" s="6">
        <f>SUM(E18:F18)</f>
        <v>2100</v>
      </c>
      <c r="E18" s="83">
        <v>2100</v>
      </c>
      <c r="F18" s="89" t="s">
        <v>52</v>
      </c>
    </row>
    <row r="19" spans="1:6" ht="22.5">
      <c r="A19" s="58">
        <v>4120</v>
      </c>
      <c r="B19" s="92" t="s">
        <v>255</v>
      </c>
      <c r="C19" s="87" t="s">
        <v>246</v>
      </c>
      <c r="D19" s="83">
        <f>SUM(D21)</f>
        <v>0</v>
      </c>
      <c r="E19" s="83">
        <f>SUM(E21)</f>
        <v>0</v>
      </c>
      <c r="F19" s="89" t="s">
        <v>52</v>
      </c>
    </row>
    <row r="20" spans="1:6" ht="12.75">
      <c r="A20" s="58"/>
      <c r="B20" s="84" t="s">
        <v>57</v>
      </c>
      <c r="C20" s="87"/>
      <c r="D20" s="83"/>
      <c r="E20" s="83"/>
      <c r="F20" s="89"/>
    </row>
    <row r="21" spans="1:6" ht="13.5" customHeight="1">
      <c r="A21" s="58">
        <v>4121</v>
      </c>
      <c r="B21" s="90" t="s">
        <v>256</v>
      </c>
      <c r="C21" s="91" t="s">
        <v>257</v>
      </c>
      <c r="D21" s="6">
        <f>SUM(E21:F21)</f>
        <v>0</v>
      </c>
      <c r="E21" s="83"/>
      <c r="F21" s="89" t="s">
        <v>52</v>
      </c>
    </row>
    <row r="22" spans="1:6" ht="25.5" customHeight="1">
      <c r="A22" s="58">
        <v>4130</v>
      </c>
      <c r="B22" s="92" t="s">
        <v>258</v>
      </c>
      <c r="C22" s="87" t="s">
        <v>246</v>
      </c>
      <c r="D22" s="83">
        <f>SUM(D24)</f>
        <v>0</v>
      </c>
      <c r="E22" s="83">
        <f>SUM(E24)</f>
        <v>0</v>
      </c>
      <c r="F22" s="83" t="s">
        <v>7</v>
      </c>
    </row>
    <row r="23" spans="1:6" ht="12.75">
      <c r="A23" s="58"/>
      <c r="B23" s="84" t="s">
        <v>57</v>
      </c>
      <c r="C23" s="87"/>
      <c r="D23" s="83"/>
      <c r="E23" s="83"/>
      <c r="F23" s="89"/>
    </row>
    <row r="24" spans="1:6" ht="13.5" customHeight="1">
      <c r="A24" s="58">
        <v>4131</v>
      </c>
      <c r="B24" s="92" t="s">
        <v>259</v>
      </c>
      <c r="C24" s="91" t="s">
        <v>260</v>
      </c>
      <c r="D24" s="6">
        <f>SUM(E24:F24)</f>
        <v>0</v>
      </c>
      <c r="E24" s="83"/>
      <c r="F24" s="89" t="s">
        <v>7</v>
      </c>
    </row>
    <row r="25" spans="1:6" ht="36" customHeight="1">
      <c r="A25" s="58">
        <v>4200</v>
      </c>
      <c r="B25" s="90" t="s">
        <v>261</v>
      </c>
      <c r="C25" s="87" t="s">
        <v>246</v>
      </c>
      <c r="D25" s="83">
        <f>SUM(D27,D36,D41,D51,D54,D58)</f>
        <v>362287.4</v>
      </c>
      <c r="E25" s="83">
        <f>SUM(E27,E36,E41,E51,E54,E58)</f>
        <v>362287.4</v>
      </c>
      <c r="F25" s="89" t="s">
        <v>52</v>
      </c>
    </row>
    <row r="26" spans="1:6" ht="12.75">
      <c r="A26" s="58"/>
      <c r="B26" s="84" t="s">
        <v>244</v>
      </c>
      <c r="C26" s="82"/>
      <c r="D26" s="83"/>
      <c r="E26" s="83"/>
      <c r="F26" s="83"/>
    </row>
    <row r="27" spans="1:6" ht="33">
      <c r="A27" s="58">
        <v>4210</v>
      </c>
      <c r="B27" s="92" t="s">
        <v>262</v>
      </c>
      <c r="C27" s="87" t="s">
        <v>246</v>
      </c>
      <c r="D27" s="83">
        <f>SUM(D29:D35)</f>
        <v>133676.6</v>
      </c>
      <c r="E27" s="83">
        <f>SUM(E29:E35)</f>
        <v>133676.6</v>
      </c>
      <c r="F27" s="89" t="s">
        <v>52</v>
      </c>
    </row>
    <row r="28" spans="1:6" ht="12.75">
      <c r="A28" s="58"/>
      <c r="B28" s="84" t="s">
        <v>57</v>
      </c>
      <c r="C28" s="87"/>
      <c r="D28" s="83"/>
      <c r="E28" s="83"/>
      <c r="F28" s="89"/>
    </row>
    <row r="29" spans="1:6" ht="24">
      <c r="A29" s="58">
        <v>4211</v>
      </c>
      <c r="B29" s="90" t="s">
        <v>263</v>
      </c>
      <c r="C29" s="91" t="s">
        <v>264</v>
      </c>
      <c r="D29" s="6">
        <f aca="true" t="shared" si="0" ref="D29:D35">SUM(E29:F29)</f>
        <v>190</v>
      </c>
      <c r="E29" s="83">
        <v>190</v>
      </c>
      <c r="F29" s="89" t="s">
        <v>52</v>
      </c>
    </row>
    <row r="30" spans="1:6" ht="12.75">
      <c r="A30" s="58">
        <v>4212</v>
      </c>
      <c r="B30" s="92" t="s">
        <v>265</v>
      </c>
      <c r="C30" s="91" t="s">
        <v>266</v>
      </c>
      <c r="D30" s="6">
        <f t="shared" si="0"/>
        <v>44583</v>
      </c>
      <c r="E30" s="83">
        <v>44583</v>
      </c>
      <c r="F30" s="89" t="s">
        <v>52</v>
      </c>
    </row>
    <row r="31" spans="1:6" ht="12.75">
      <c r="A31" s="58">
        <v>4213</v>
      </c>
      <c r="B31" s="90" t="s">
        <v>267</v>
      </c>
      <c r="C31" s="91" t="s">
        <v>268</v>
      </c>
      <c r="D31" s="6">
        <f t="shared" si="0"/>
        <v>80270.8</v>
      </c>
      <c r="E31" s="83">
        <v>80270.8</v>
      </c>
      <c r="F31" s="89" t="s">
        <v>52</v>
      </c>
    </row>
    <row r="32" spans="1:6" ht="12.75">
      <c r="A32" s="58">
        <v>4214</v>
      </c>
      <c r="B32" s="90" t="s">
        <v>269</v>
      </c>
      <c r="C32" s="91" t="s">
        <v>270</v>
      </c>
      <c r="D32" s="6">
        <f t="shared" si="0"/>
        <v>7586.4</v>
      </c>
      <c r="E32" s="83">
        <v>7586.4</v>
      </c>
      <c r="F32" s="89" t="s">
        <v>52</v>
      </c>
    </row>
    <row r="33" spans="1:6" ht="12.75">
      <c r="A33" s="58">
        <v>4215</v>
      </c>
      <c r="B33" s="90" t="s">
        <v>271</v>
      </c>
      <c r="C33" s="91" t="s">
        <v>272</v>
      </c>
      <c r="D33" s="6">
        <f t="shared" si="0"/>
        <v>696.4</v>
      </c>
      <c r="E33" s="83">
        <v>696.4</v>
      </c>
      <c r="F33" s="89" t="s">
        <v>52</v>
      </c>
    </row>
    <row r="34" spans="1:6" ht="17.25" customHeight="1">
      <c r="A34" s="58">
        <v>4216</v>
      </c>
      <c r="B34" s="90" t="s">
        <v>273</v>
      </c>
      <c r="C34" s="91" t="s">
        <v>274</v>
      </c>
      <c r="D34" s="6">
        <f t="shared" si="0"/>
        <v>350</v>
      </c>
      <c r="E34" s="83">
        <v>350</v>
      </c>
      <c r="F34" s="89" t="s">
        <v>52</v>
      </c>
    </row>
    <row r="35" spans="1:6" ht="12.75">
      <c r="A35" s="58">
        <v>4217</v>
      </c>
      <c r="B35" s="90" t="s">
        <v>275</v>
      </c>
      <c r="C35" s="91" t="s">
        <v>276</v>
      </c>
      <c r="D35" s="6">
        <f t="shared" si="0"/>
        <v>0</v>
      </c>
      <c r="E35" s="83"/>
      <c r="F35" s="89" t="s">
        <v>52</v>
      </c>
    </row>
    <row r="36" spans="1:6" ht="24">
      <c r="A36" s="58">
        <v>4220</v>
      </c>
      <c r="B36" s="92" t="s">
        <v>277</v>
      </c>
      <c r="C36" s="87" t="s">
        <v>246</v>
      </c>
      <c r="D36" s="83">
        <f>SUM(D38:D40)</f>
        <v>4636</v>
      </c>
      <c r="E36" s="83">
        <f>SUM(E38:E40)</f>
        <v>4636</v>
      </c>
      <c r="F36" s="89" t="s">
        <v>52</v>
      </c>
    </row>
    <row r="37" spans="1:6" ht="12.75">
      <c r="A37" s="58"/>
      <c r="B37" s="84" t="s">
        <v>57</v>
      </c>
      <c r="C37" s="87"/>
      <c r="D37" s="83"/>
      <c r="E37" s="83"/>
      <c r="F37" s="89"/>
    </row>
    <row r="38" spans="1:6" ht="12.75">
      <c r="A38" s="58">
        <v>4221</v>
      </c>
      <c r="B38" s="90" t="s">
        <v>278</v>
      </c>
      <c r="C38" s="93">
        <v>4221</v>
      </c>
      <c r="D38" s="6">
        <f>SUM(E38:F38)</f>
        <v>4436</v>
      </c>
      <c r="E38" s="83">
        <v>4436</v>
      </c>
      <c r="F38" s="89" t="s">
        <v>52</v>
      </c>
    </row>
    <row r="39" spans="1:6" ht="12.75">
      <c r="A39" s="58">
        <v>4222</v>
      </c>
      <c r="B39" s="90" t="s">
        <v>279</v>
      </c>
      <c r="C39" s="91" t="s">
        <v>280</v>
      </c>
      <c r="D39" s="6">
        <f>SUM(E39:F39)</f>
        <v>0</v>
      </c>
      <c r="E39" s="83"/>
      <c r="F39" s="89" t="s">
        <v>52</v>
      </c>
    </row>
    <row r="40" spans="1:6" ht="12.75">
      <c r="A40" s="58">
        <v>4223</v>
      </c>
      <c r="B40" s="90" t="s">
        <v>281</v>
      </c>
      <c r="C40" s="91" t="s">
        <v>282</v>
      </c>
      <c r="D40" s="6">
        <f>SUM(E40:F40)</f>
        <v>200</v>
      </c>
      <c r="E40" s="83">
        <v>200</v>
      </c>
      <c r="F40" s="89" t="s">
        <v>52</v>
      </c>
    </row>
    <row r="41" spans="1:6" ht="45">
      <c r="A41" s="58">
        <v>4230</v>
      </c>
      <c r="B41" s="92" t="s">
        <v>283</v>
      </c>
      <c r="C41" s="87" t="s">
        <v>246</v>
      </c>
      <c r="D41" s="83">
        <f>SUM(D43:D50)</f>
        <v>46415</v>
      </c>
      <c r="E41" s="83">
        <f>SUM(E43:E50)</f>
        <v>46415</v>
      </c>
      <c r="F41" s="89" t="s">
        <v>52</v>
      </c>
    </row>
    <row r="42" spans="1:6" ht="12.75">
      <c r="A42" s="58"/>
      <c r="B42" s="84" t="s">
        <v>57</v>
      </c>
      <c r="C42" s="87"/>
      <c r="D42" s="83"/>
      <c r="E42" s="83"/>
      <c r="F42" s="89"/>
    </row>
    <row r="43" spans="1:6" ht="12.75">
      <c r="A43" s="58">
        <v>4231</v>
      </c>
      <c r="B43" s="90" t="s">
        <v>284</v>
      </c>
      <c r="C43" s="91" t="s">
        <v>285</v>
      </c>
      <c r="D43" s="6">
        <f>SUM(E43:F43)</f>
        <v>120</v>
      </c>
      <c r="E43" s="83">
        <v>120</v>
      </c>
      <c r="F43" s="89" t="s">
        <v>52</v>
      </c>
    </row>
    <row r="44" spans="1:6" ht="12.75">
      <c r="A44" s="58">
        <v>4232</v>
      </c>
      <c r="B44" s="90" t="s">
        <v>286</v>
      </c>
      <c r="C44" s="91" t="s">
        <v>287</v>
      </c>
      <c r="D44" s="6">
        <f aca="true" t="shared" si="1" ref="D44:D50">SUM(E44:F44)</f>
        <v>3930.5</v>
      </c>
      <c r="E44" s="83">
        <v>3930.5</v>
      </c>
      <c r="F44" s="89" t="s">
        <v>52</v>
      </c>
    </row>
    <row r="45" spans="1:6" ht="24">
      <c r="A45" s="58">
        <v>4233</v>
      </c>
      <c r="B45" s="90" t="s">
        <v>288</v>
      </c>
      <c r="C45" s="91" t="s">
        <v>289</v>
      </c>
      <c r="D45" s="6">
        <f t="shared" si="1"/>
        <v>480</v>
      </c>
      <c r="E45" s="83">
        <v>480</v>
      </c>
      <c r="F45" s="89" t="s">
        <v>52</v>
      </c>
    </row>
    <row r="46" spans="1:6" ht="12.75">
      <c r="A46" s="58">
        <v>4234</v>
      </c>
      <c r="B46" s="90" t="s">
        <v>290</v>
      </c>
      <c r="C46" s="91" t="s">
        <v>291</v>
      </c>
      <c r="D46" s="6">
        <f t="shared" si="1"/>
        <v>2433</v>
      </c>
      <c r="E46" s="83">
        <v>2433</v>
      </c>
      <c r="F46" s="89" t="s">
        <v>52</v>
      </c>
    </row>
    <row r="47" spans="1:6" ht="12.75">
      <c r="A47" s="58">
        <v>4235</v>
      </c>
      <c r="B47" s="94" t="s">
        <v>292</v>
      </c>
      <c r="C47" s="95">
        <v>4235</v>
      </c>
      <c r="D47" s="6">
        <f t="shared" si="1"/>
        <v>2262</v>
      </c>
      <c r="E47" s="83">
        <v>2262</v>
      </c>
      <c r="F47" s="89" t="s">
        <v>52</v>
      </c>
    </row>
    <row r="48" spans="1:6" ht="24">
      <c r="A48" s="58">
        <v>4236</v>
      </c>
      <c r="B48" s="90" t="s">
        <v>293</v>
      </c>
      <c r="C48" s="91" t="s">
        <v>294</v>
      </c>
      <c r="D48" s="6">
        <f t="shared" si="1"/>
        <v>0</v>
      </c>
      <c r="E48" s="83"/>
      <c r="F48" s="89" t="s">
        <v>52</v>
      </c>
    </row>
    <row r="49" spans="1:6" ht="12.75">
      <c r="A49" s="58">
        <v>4237</v>
      </c>
      <c r="B49" s="90" t="s">
        <v>295</v>
      </c>
      <c r="C49" s="91" t="s">
        <v>296</v>
      </c>
      <c r="D49" s="6">
        <f t="shared" si="1"/>
        <v>1000</v>
      </c>
      <c r="E49" s="83">
        <v>1000</v>
      </c>
      <c r="F49" s="89" t="s">
        <v>52</v>
      </c>
    </row>
    <row r="50" spans="1:6" ht="12.75">
      <c r="A50" s="58">
        <v>4238</v>
      </c>
      <c r="B50" s="90" t="s">
        <v>297</v>
      </c>
      <c r="C50" s="91" t="s">
        <v>298</v>
      </c>
      <c r="D50" s="6">
        <f t="shared" si="1"/>
        <v>36189.5</v>
      </c>
      <c r="E50" s="83">
        <v>36189.5</v>
      </c>
      <c r="F50" s="89" t="s">
        <v>52</v>
      </c>
    </row>
    <row r="51" spans="1:6" ht="24">
      <c r="A51" s="58">
        <v>4240</v>
      </c>
      <c r="B51" s="92" t="s">
        <v>299</v>
      </c>
      <c r="C51" s="87" t="s">
        <v>246</v>
      </c>
      <c r="D51" s="83">
        <f>SUM(D53)</f>
        <v>14807</v>
      </c>
      <c r="E51" s="83">
        <f>SUM(E53)</f>
        <v>14807</v>
      </c>
      <c r="F51" s="89" t="s">
        <v>52</v>
      </c>
    </row>
    <row r="52" spans="1:6" ht="12.75">
      <c r="A52" s="58"/>
      <c r="B52" s="84" t="s">
        <v>57</v>
      </c>
      <c r="C52" s="87"/>
      <c r="D52" s="83"/>
      <c r="E52" s="83"/>
      <c r="F52" s="89"/>
    </row>
    <row r="53" spans="1:6" ht="12.75">
      <c r="A53" s="58">
        <v>4241</v>
      </c>
      <c r="B53" s="90" t="s">
        <v>300</v>
      </c>
      <c r="C53" s="91" t="s">
        <v>301</v>
      </c>
      <c r="D53" s="6">
        <f>SUM(E53:F53)</f>
        <v>14807</v>
      </c>
      <c r="E53" s="83">
        <v>14807</v>
      </c>
      <c r="F53" s="89" t="s">
        <v>52</v>
      </c>
    </row>
    <row r="54" spans="1:6" ht="28.5" customHeight="1">
      <c r="A54" s="58">
        <v>4250</v>
      </c>
      <c r="B54" s="92" t="s">
        <v>302</v>
      </c>
      <c r="C54" s="87" t="s">
        <v>246</v>
      </c>
      <c r="D54" s="83">
        <f>SUM(D56:D57)</f>
        <v>108117.8</v>
      </c>
      <c r="E54" s="83">
        <f>SUM(E56:E57)</f>
        <v>108117.8</v>
      </c>
      <c r="F54" s="89" t="s">
        <v>52</v>
      </c>
    </row>
    <row r="55" spans="1:6" ht="12.75">
      <c r="A55" s="58"/>
      <c r="B55" s="84" t="s">
        <v>57</v>
      </c>
      <c r="C55" s="87"/>
      <c r="D55" s="83"/>
      <c r="E55" s="83"/>
      <c r="F55" s="89"/>
    </row>
    <row r="56" spans="1:6" ht="24">
      <c r="A56" s="58">
        <v>4251</v>
      </c>
      <c r="B56" s="90" t="s">
        <v>303</v>
      </c>
      <c r="C56" s="91" t="s">
        <v>304</v>
      </c>
      <c r="D56" s="6">
        <f>SUM(E56:F56)</f>
        <v>93347.8</v>
      </c>
      <c r="E56" s="83">
        <v>93347.8</v>
      </c>
      <c r="F56" s="89" t="s">
        <v>52</v>
      </c>
    </row>
    <row r="57" spans="1:6" ht="24">
      <c r="A57" s="58">
        <v>4252</v>
      </c>
      <c r="B57" s="90" t="s">
        <v>305</v>
      </c>
      <c r="C57" s="91" t="s">
        <v>306</v>
      </c>
      <c r="D57" s="6">
        <f>SUM(E57:F57)</f>
        <v>14770</v>
      </c>
      <c r="E57" s="83">
        <v>14770</v>
      </c>
      <c r="F57" s="89" t="s">
        <v>52</v>
      </c>
    </row>
    <row r="58" spans="1:6" ht="33">
      <c r="A58" s="58">
        <v>4260</v>
      </c>
      <c r="B58" s="92" t="s">
        <v>307</v>
      </c>
      <c r="C58" s="87" t="s">
        <v>246</v>
      </c>
      <c r="D58" s="83">
        <f>SUM(D60:D67)</f>
        <v>54635</v>
      </c>
      <c r="E58" s="83">
        <f>SUM(E60:E67)</f>
        <v>54635</v>
      </c>
      <c r="F58" s="89" t="s">
        <v>52</v>
      </c>
    </row>
    <row r="59" spans="1:6" ht="12.75">
      <c r="A59" s="58"/>
      <c r="B59" s="84" t="s">
        <v>57</v>
      </c>
      <c r="C59" s="87"/>
      <c r="D59" s="83"/>
      <c r="E59" s="83"/>
      <c r="F59" s="89"/>
    </row>
    <row r="60" spans="1:6" ht="12.75">
      <c r="A60" s="58">
        <v>4261</v>
      </c>
      <c r="B60" s="90" t="s">
        <v>308</v>
      </c>
      <c r="C60" s="91" t="s">
        <v>309</v>
      </c>
      <c r="D60" s="6">
        <f aca="true" t="shared" si="2" ref="D60:D67">SUM(E60:F60)</f>
        <v>5980</v>
      </c>
      <c r="E60" s="83">
        <v>5980</v>
      </c>
      <c r="F60" s="89" t="s">
        <v>52</v>
      </c>
    </row>
    <row r="61" spans="1:6" ht="12.75">
      <c r="A61" s="58">
        <v>4262</v>
      </c>
      <c r="B61" s="90" t="s">
        <v>310</v>
      </c>
      <c r="C61" s="91" t="s">
        <v>311</v>
      </c>
      <c r="D61" s="6">
        <f t="shared" si="2"/>
        <v>2260</v>
      </c>
      <c r="E61" s="83">
        <v>2260</v>
      </c>
      <c r="F61" s="89" t="s">
        <v>52</v>
      </c>
    </row>
    <row r="62" spans="1:6" ht="24">
      <c r="A62" s="58">
        <v>4263</v>
      </c>
      <c r="B62" s="90" t="s">
        <v>312</v>
      </c>
      <c r="C62" s="91" t="s">
        <v>313</v>
      </c>
      <c r="D62" s="6">
        <f t="shared" si="2"/>
        <v>0</v>
      </c>
      <c r="E62" s="83"/>
      <c r="F62" s="89" t="s">
        <v>52</v>
      </c>
    </row>
    <row r="63" spans="1:6" ht="12.75">
      <c r="A63" s="58">
        <v>4264</v>
      </c>
      <c r="B63" s="90" t="s">
        <v>314</v>
      </c>
      <c r="C63" s="91" t="s">
        <v>315</v>
      </c>
      <c r="D63" s="6">
        <f t="shared" si="2"/>
        <v>21070</v>
      </c>
      <c r="E63" s="83">
        <v>21070</v>
      </c>
      <c r="F63" s="89" t="s">
        <v>52</v>
      </c>
    </row>
    <row r="64" spans="1:6" ht="24">
      <c r="A64" s="58">
        <v>4265</v>
      </c>
      <c r="B64" s="96" t="s">
        <v>316</v>
      </c>
      <c r="C64" s="91" t="s">
        <v>317</v>
      </c>
      <c r="D64" s="6">
        <f t="shared" si="2"/>
        <v>0</v>
      </c>
      <c r="E64" s="83"/>
      <c r="F64" s="89" t="s">
        <v>52</v>
      </c>
    </row>
    <row r="65" spans="1:6" ht="12.75">
      <c r="A65" s="58">
        <v>4266</v>
      </c>
      <c r="B65" s="90" t="s">
        <v>318</v>
      </c>
      <c r="C65" s="91" t="s">
        <v>319</v>
      </c>
      <c r="D65" s="6">
        <f t="shared" si="2"/>
        <v>1010</v>
      </c>
      <c r="E65" s="83">
        <v>1010</v>
      </c>
      <c r="F65" s="89" t="s">
        <v>52</v>
      </c>
    </row>
    <row r="66" spans="1:6" ht="12.75">
      <c r="A66" s="58">
        <v>4267</v>
      </c>
      <c r="B66" s="90" t="s">
        <v>320</v>
      </c>
      <c r="C66" s="91" t="s">
        <v>321</v>
      </c>
      <c r="D66" s="6">
        <f t="shared" si="2"/>
        <v>3630</v>
      </c>
      <c r="E66" s="83">
        <v>3630</v>
      </c>
      <c r="F66" s="89" t="s">
        <v>52</v>
      </c>
    </row>
    <row r="67" spans="1:6" ht="12.75">
      <c r="A67" s="58">
        <v>4268</v>
      </c>
      <c r="B67" s="90" t="s">
        <v>322</v>
      </c>
      <c r="C67" s="91" t="s">
        <v>323</v>
      </c>
      <c r="D67" s="6">
        <f t="shared" si="2"/>
        <v>20685</v>
      </c>
      <c r="E67" s="83">
        <v>20685</v>
      </c>
      <c r="F67" s="89" t="s">
        <v>52</v>
      </c>
    </row>
    <row r="68" spans="1:6" ht="11.25" customHeight="1">
      <c r="A68" s="58">
        <v>4300</v>
      </c>
      <c r="B68" s="92" t="s">
        <v>324</v>
      </c>
      <c r="C68" s="87" t="s">
        <v>246</v>
      </c>
      <c r="D68" s="83">
        <f>SUM(D70,D74,D78)</f>
        <v>0</v>
      </c>
      <c r="E68" s="83">
        <f>SUM(E70,E74,E78)</f>
        <v>0</v>
      </c>
      <c r="F68" s="89" t="s">
        <v>52</v>
      </c>
    </row>
    <row r="69" spans="1:6" ht="12.75">
      <c r="A69" s="58"/>
      <c r="B69" s="84" t="s">
        <v>244</v>
      </c>
      <c r="C69" s="82"/>
      <c r="D69" s="83"/>
      <c r="E69" s="83"/>
      <c r="F69" s="83"/>
    </row>
    <row r="70" spans="1:6" ht="12.75">
      <c r="A70" s="58">
        <v>4310</v>
      </c>
      <c r="B70" s="92" t="s">
        <v>325</v>
      </c>
      <c r="C70" s="87" t="s">
        <v>246</v>
      </c>
      <c r="D70" s="83">
        <f>SUM(D72:D73)</f>
        <v>0</v>
      </c>
      <c r="E70" s="83">
        <f>SUM(E72:E73)</f>
        <v>0</v>
      </c>
      <c r="F70" s="83" t="s">
        <v>7</v>
      </c>
    </row>
    <row r="71" spans="1:6" ht="12.75">
      <c r="A71" s="58"/>
      <c r="B71" s="84" t="s">
        <v>57</v>
      </c>
      <c r="C71" s="87"/>
      <c r="D71" s="83"/>
      <c r="E71" s="83"/>
      <c r="F71" s="89"/>
    </row>
    <row r="72" spans="1:6" ht="12.75">
      <c r="A72" s="58">
        <v>4311</v>
      </c>
      <c r="B72" s="90" t="s">
        <v>326</v>
      </c>
      <c r="C72" s="91" t="s">
        <v>327</v>
      </c>
      <c r="D72" s="6">
        <f>SUM(E72:F72)</f>
        <v>0</v>
      </c>
      <c r="E72" s="83"/>
      <c r="F72" s="89" t="s">
        <v>52</v>
      </c>
    </row>
    <row r="73" spans="1:6" ht="12.75">
      <c r="A73" s="58">
        <v>4312</v>
      </c>
      <c r="B73" s="90" t="s">
        <v>328</v>
      </c>
      <c r="C73" s="91" t="s">
        <v>329</v>
      </c>
      <c r="D73" s="6">
        <f>SUM(E73:F73)</f>
        <v>0</v>
      </c>
      <c r="E73" s="83"/>
      <c r="F73" s="89" t="s">
        <v>52</v>
      </c>
    </row>
    <row r="74" spans="1:6" ht="12.75">
      <c r="A74" s="58">
        <v>4320</v>
      </c>
      <c r="B74" s="92" t="s">
        <v>330</v>
      </c>
      <c r="C74" s="87" t="s">
        <v>246</v>
      </c>
      <c r="D74" s="83">
        <f>SUM(D76:D77)</f>
        <v>0</v>
      </c>
      <c r="E74" s="83">
        <f>SUM(E76:E77)</f>
        <v>0</v>
      </c>
      <c r="F74" s="83" t="s">
        <v>7</v>
      </c>
    </row>
    <row r="75" spans="1:6" ht="12.75">
      <c r="A75" s="58"/>
      <c r="B75" s="84" t="s">
        <v>57</v>
      </c>
      <c r="C75" s="87"/>
      <c r="D75" s="83"/>
      <c r="E75" s="83"/>
      <c r="F75" s="89"/>
    </row>
    <row r="76" spans="1:6" ht="15.75" customHeight="1">
      <c r="A76" s="58">
        <v>4321</v>
      </c>
      <c r="B76" s="90" t="s">
        <v>331</v>
      </c>
      <c r="C76" s="91" t="s">
        <v>332</v>
      </c>
      <c r="D76" s="6">
        <f>SUM(E76:F76)</f>
        <v>0</v>
      </c>
      <c r="E76" s="83"/>
      <c r="F76" s="89" t="s">
        <v>52</v>
      </c>
    </row>
    <row r="77" spans="1:6" ht="12.75">
      <c r="A77" s="58">
        <v>4322</v>
      </c>
      <c r="B77" s="90" t="s">
        <v>333</v>
      </c>
      <c r="C77" s="91" t="s">
        <v>334</v>
      </c>
      <c r="D77" s="6">
        <f>SUM(E77:F77)</f>
        <v>0</v>
      </c>
      <c r="E77" s="83"/>
      <c r="F77" s="89" t="s">
        <v>52</v>
      </c>
    </row>
    <row r="78" spans="1:6" ht="22.5">
      <c r="A78" s="58">
        <v>4330</v>
      </c>
      <c r="B78" s="92" t="s">
        <v>335</v>
      </c>
      <c r="C78" s="87" t="s">
        <v>246</v>
      </c>
      <c r="D78" s="83">
        <f>SUM(D80:D82)</f>
        <v>0</v>
      </c>
      <c r="E78" s="83">
        <f>SUM(E80:E82)</f>
        <v>0</v>
      </c>
      <c r="F78" s="89" t="s">
        <v>52</v>
      </c>
    </row>
    <row r="79" spans="1:6" ht="12.75">
      <c r="A79" s="58"/>
      <c r="B79" s="84" t="s">
        <v>57</v>
      </c>
      <c r="C79" s="87"/>
      <c r="D79" s="83"/>
      <c r="E79" s="83"/>
      <c r="F79" s="89"/>
    </row>
    <row r="80" spans="1:6" ht="24">
      <c r="A80" s="58">
        <v>4331</v>
      </c>
      <c r="B80" s="90" t="s">
        <v>336</v>
      </c>
      <c r="C80" s="91" t="s">
        <v>337</v>
      </c>
      <c r="D80" s="6">
        <f>SUM(E80:F80)</f>
        <v>0</v>
      </c>
      <c r="E80" s="83"/>
      <c r="F80" s="89" t="s">
        <v>52</v>
      </c>
    </row>
    <row r="81" spans="1:6" ht="12.75">
      <c r="A81" s="58">
        <v>4332</v>
      </c>
      <c r="B81" s="90" t="s">
        <v>338</v>
      </c>
      <c r="C81" s="91" t="s">
        <v>339</v>
      </c>
      <c r="D81" s="6">
        <f>SUM(E81:F81)</f>
        <v>0</v>
      </c>
      <c r="E81" s="83"/>
      <c r="F81" s="89" t="s">
        <v>52</v>
      </c>
    </row>
    <row r="82" spans="1:6" ht="12.75">
      <c r="A82" s="58">
        <v>4333</v>
      </c>
      <c r="B82" s="90" t="s">
        <v>340</v>
      </c>
      <c r="C82" s="91" t="s">
        <v>341</v>
      </c>
      <c r="D82" s="6">
        <f>SUM(E82:F82)</f>
        <v>0</v>
      </c>
      <c r="E82" s="83"/>
      <c r="F82" s="89" t="s">
        <v>52</v>
      </c>
    </row>
    <row r="83" spans="1:6" ht="12.75">
      <c r="A83" s="58">
        <v>4400</v>
      </c>
      <c r="B83" s="90" t="s">
        <v>342</v>
      </c>
      <c r="C83" s="87" t="s">
        <v>246</v>
      </c>
      <c r="D83" s="83">
        <f>SUM(D85,D89)</f>
        <v>618057.3</v>
      </c>
      <c r="E83" s="83">
        <f>SUM(E85,E89)</f>
        <v>618057.3</v>
      </c>
      <c r="F83" s="89" t="s">
        <v>52</v>
      </c>
    </row>
    <row r="84" spans="1:6" ht="12.75">
      <c r="A84" s="58"/>
      <c r="B84" s="84" t="s">
        <v>244</v>
      </c>
      <c r="C84" s="82"/>
      <c r="D84" s="83"/>
      <c r="E84" s="83"/>
      <c r="F84" s="83"/>
    </row>
    <row r="85" spans="1:6" ht="24">
      <c r="A85" s="58">
        <v>4410</v>
      </c>
      <c r="B85" s="92" t="s">
        <v>343</v>
      </c>
      <c r="C85" s="87" t="s">
        <v>246</v>
      </c>
      <c r="D85" s="83">
        <f>SUM(D87:D88)</f>
        <v>618057.3</v>
      </c>
      <c r="E85" s="83">
        <f>SUM(E87:E88)</f>
        <v>618057.3</v>
      </c>
      <c r="F85" s="83" t="s">
        <v>7</v>
      </c>
    </row>
    <row r="86" spans="1:6" ht="12.75">
      <c r="A86" s="58"/>
      <c r="B86" s="84" t="s">
        <v>57</v>
      </c>
      <c r="C86" s="87"/>
      <c r="D86" s="83"/>
      <c r="E86" s="83"/>
      <c r="F86" s="89"/>
    </row>
    <row r="87" spans="1:6" ht="24">
      <c r="A87" s="58">
        <v>4411</v>
      </c>
      <c r="B87" s="90" t="s">
        <v>344</v>
      </c>
      <c r="C87" s="91" t="s">
        <v>345</v>
      </c>
      <c r="D87" s="6">
        <f>SUM(E87:F87)</f>
        <v>618057.3</v>
      </c>
      <c r="E87" s="83">
        <v>618057.3</v>
      </c>
      <c r="F87" s="89" t="s">
        <v>52</v>
      </c>
    </row>
    <row r="88" spans="1:6" ht="24">
      <c r="A88" s="58">
        <v>4412</v>
      </c>
      <c r="B88" s="90" t="s">
        <v>346</v>
      </c>
      <c r="C88" s="91" t="s">
        <v>347</v>
      </c>
      <c r="D88" s="6">
        <f>SUM(E88:F88)</f>
        <v>0</v>
      </c>
      <c r="E88" s="83"/>
      <c r="F88" s="89" t="s">
        <v>52</v>
      </c>
    </row>
    <row r="89" spans="1:6" ht="24">
      <c r="A89" s="58">
        <v>4420</v>
      </c>
      <c r="B89" s="92" t="s">
        <v>348</v>
      </c>
      <c r="C89" s="87" t="s">
        <v>246</v>
      </c>
      <c r="D89" s="83">
        <f>SUM(D91:D92)</f>
        <v>0</v>
      </c>
      <c r="E89" s="83">
        <f>SUM(E91:E92)</f>
        <v>0</v>
      </c>
      <c r="F89" s="83" t="s">
        <v>7</v>
      </c>
    </row>
    <row r="90" spans="1:6" ht="12.75">
      <c r="A90" s="58"/>
      <c r="B90" s="84" t="s">
        <v>57</v>
      </c>
      <c r="C90" s="87"/>
      <c r="D90" s="83"/>
      <c r="E90" s="83"/>
      <c r="F90" s="89"/>
    </row>
    <row r="91" spans="1:6" ht="24">
      <c r="A91" s="58">
        <v>4421</v>
      </c>
      <c r="B91" s="90" t="s">
        <v>349</v>
      </c>
      <c r="C91" s="91" t="s">
        <v>350</v>
      </c>
      <c r="D91" s="6">
        <f>SUM(E91:F91)</f>
        <v>0</v>
      </c>
      <c r="E91" s="83"/>
      <c r="F91" s="89" t="s">
        <v>52</v>
      </c>
    </row>
    <row r="92" spans="1:6" ht="24">
      <c r="A92" s="58">
        <v>4422</v>
      </c>
      <c r="B92" s="90" t="s">
        <v>351</v>
      </c>
      <c r="C92" s="91" t="s">
        <v>352</v>
      </c>
      <c r="D92" s="6">
        <f>SUM(E92:F92)</f>
        <v>0</v>
      </c>
      <c r="E92" s="83"/>
      <c r="F92" s="89" t="s">
        <v>52</v>
      </c>
    </row>
    <row r="93" spans="1:6" ht="22.5">
      <c r="A93" s="58">
        <v>4500</v>
      </c>
      <c r="B93" s="96" t="s">
        <v>353</v>
      </c>
      <c r="C93" s="87" t="s">
        <v>246</v>
      </c>
      <c r="D93" s="83">
        <f>SUM(D95,D99,D103,D114)</f>
        <v>51450</v>
      </c>
      <c r="E93" s="83">
        <f>SUM(E95,E99,E103,E114)</f>
        <v>51450</v>
      </c>
      <c r="F93" s="89" t="s">
        <v>52</v>
      </c>
    </row>
    <row r="94" spans="1:6" ht="12.75">
      <c r="A94" s="58"/>
      <c r="B94" s="84" t="s">
        <v>244</v>
      </c>
      <c r="C94" s="82"/>
      <c r="D94" s="83"/>
      <c r="E94" s="83"/>
      <c r="F94" s="83"/>
    </row>
    <row r="95" spans="1:6" ht="24">
      <c r="A95" s="58">
        <v>4510</v>
      </c>
      <c r="B95" s="97" t="s">
        <v>354</v>
      </c>
      <c r="C95" s="87" t="s">
        <v>246</v>
      </c>
      <c r="D95" s="83">
        <f>SUM(D97:D98)</f>
        <v>0</v>
      </c>
      <c r="E95" s="83">
        <f>SUM(E97:E98)</f>
        <v>0</v>
      </c>
      <c r="F95" s="83" t="s">
        <v>7</v>
      </c>
    </row>
    <row r="96" spans="1:6" ht="12.75">
      <c r="A96" s="58"/>
      <c r="B96" s="84" t="s">
        <v>57</v>
      </c>
      <c r="C96" s="87"/>
      <c r="D96" s="83"/>
      <c r="E96" s="83"/>
      <c r="F96" s="89"/>
    </row>
    <row r="97" spans="1:6" ht="24">
      <c r="A97" s="58">
        <v>4511</v>
      </c>
      <c r="B97" s="98" t="s">
        <v>355</v>
      </c>
      <c r="C97" s="91" t="s">
        <v>356</v>
      </c>
      <c r="D97" s="6">
        <f>SUM(E97:F97)</f>
        <v>0</v>
      </c>
      <c r="E97" s="99"/>
      <c r="F97" s="89" t="s">
        <v>52</v>
      </c>
    </row>
    <row r="98" spans="1:6" ht="24">
      <c r="A98" s="58">
        <v>4512</v>
      </c>
      <c r="B98" s="90" t="s">
        <v>357</v>
      </c>
      <c r="C98" s="91" t="s">
        <v>358</v>
      </c>
      <c r="D98" s="6">
        <f>SUM(E98:F98)</f>
        <v>0</v>
      </c>
      <c r="E98" s="99"/>
      <c r="F98" s="89" t="s">
        <v>52</v>
      </c>
    </row>
    <row r="99" spans="1:6" ht="24">
      <c r="A99" s="58">
        <v>4520</v>
      </c>
      <c r="B99" s="97" t="s">
        <v>359</v>
      </c>
      <c r="C99" s="87" t="s">
        <v>246</v>
      </c>
      <c r="D99" s="83">
        <f>SUM(D101:D102)</f>
        <v>0</v>
      </c>
      <c r="E99" s="83">
        <f>SUM(E101:E102)</f>
        <v>0</v>
      </c>
      <c r="F99" s="83" t="s">
        <v>7</v>
      </c>
    </row>
    <row r="100" spans="1:6" ht="12.75">
      <c r="A100" s="58"/>
      <c r="B100" s="84" t="s">
        <v>57</v>
      </c>
      <c r="C100" s="87"/>
      <c r="D100" s="83"/>
      <c r="E100" s="83"/>
      <c r="F100" s="89"/>
    </row>
    <row r="101" spans="1:6" ht="30" customHeight="1">
      <c r="A101" s="58">
        <v>4521</v>
      </c>
      <c r="B101" s="90" t="s">
        <v>360</v>
      </c>
      <c r="C101" s="91" t="s">
        <v>361</v>
      </c>
      <c r="D101" s="6">
        <f>SUM(E101:F101)</f>
        <v>0</v>
      </c>
      <c r="E101" s="83"/>
      <c r="F101" s="89" t="s">
        <v>52</v>
      </c>
    </row>
    <row r="102" spans="1:6" ht="24">
      <c r="A102" s="58">
        <v>4522</v>
      </c>
      <c r="B102" s="90" t="s">
        <v>362</v>
      </c>
      <c r="C102" s="91" t="s">
        <v>363</v>
      </c>
      <c r="D102" s="6">
        <f>SUM(E102:F102)</f>
        <v>0</v>
      </c>
      <c r="E102" s="100"/>
      <c r="F102" s="89" t="s">
        <v>52</v>
      </c>
    </row>
    <row r="103" spans="1:6" ht="38.25" customHeight="1">
      <c r="A103" s="58">
        <v>4530</v>
      </c>
      <c r="B103" s="97" t="s">
        <v>364</v>
      </c>
      <c r="C103" s="87" t="s">
        <v>246</v>
      </c>
      <c r="D103" s="83">
        <f>SUM(D105:D107)</f>
        <v>5450</v>
      </c>
      <c r="E103" s="83">
        <f>SUM(E105:E107)</f>
        <v>5450</v>
      </c>
      <c r="F103" s="89" t="s">
        <v>52</v>
      </c>
    </row>
    <row r="104" spans="1:6" ht="12.75">
      <c r="A104" s="58"/>
      <c r="B104" s="84" t="s">
        <v>57</v>
      </c>
      <c r="C104" s="87"/>
      <c r="D104" s="83"/>
      <c r="E104" s="83"/>
      <c r="F104" s="89" t="s">
        <v>52</v>
      </c>
    </row>
    <row r="105" spans="1:6" ht="38.25" customHeight="1">
      <c r="A105" s="58">
        <v>4531</v>
      </c>
      <c r="B105" s="94" t="s">
        <v>365</v>
      </c>
      <c r="C105" s="91" t="s">
        <v>366</v>
      </c>
      <c r="D105" s="6">
        <f>SUM(E105:F105)</f>
        <v>3230</v>
      </c>
      <c r="E105" s="83">
        <v>3230</v>
      </c>
      <c r="F105" s="89" t="s">
        <v>52</v>
      </c>
    </row>
    <row r="106" spans="1:6" ht="38.25" customHeight="1">
      <c r="A106" s="58">
        <v>4532</v>
      </c>
      <c r="B106" s="94" t="s">
        <v>367</v>
      </c>
      <c r="C106" s="91" t="s">
        <v>368</v>
      </c>
      <c r="D106" s="6">
        <f>SUM(E106:F106)</f>
        <v>0</v>
      </c>
      <c r="E106" s="83"/>
      <c r="F106" s="89" t="s">
        <v>52</v>
      </c>
    </row>
    <row r="107" spans="1:6" ht="24">
      <c r="A107" s="58">
        <v>4533</v>
      </c>
      <c r="B107" s="94" t="s">
        <v>369</v>
      </c>
      <c r="C107" s="91" t="s">
        <v>370</v>
      </c>
      <c r="D107" s="83">
        <f>SUM(D109,D112,D113)</f>
        <v>2220</v>
      </c>
      <c r="E107" s="83">
        <v>2220</v>
      </c>
      <c r="F107" s="89" t="s">
        <v>52</v>
      </c>
    </row>
    <row r="108" spans="1:6" ht="12.75">
      <c r="A108" s="58"/>
      <c r="B108" s="101" t="s">
        <v>244</v>
      </c>
      <c r="C108" s="91"/>
      <c r="D108" s="83"/>
      <c r="E108" s="83"/>
      <c r="F108" s="89" t="s">
        <v>52</v>
      </c>
    </row>
    <row r="109" spans="1:6" ht="24">
      <c r="A109" s="58">
        <v>4534</v>
      </c>
      <c r="B109" s="101" t="s">
        <v>371</v>
      </c>
      <c r="C109" s="91"/>
      <c r="D109" s="83">
        <f>SUM(D111:D111)</f>
        <v>0</v>
      </c>
      <c r="E109" s="83">
        <f>SUM(E111:E111)</f>
        <v>0</v>
      </c>
      <c r="F109" s="89" t="s">
        <v>52</v>
      </c>
    </row>
    <row r="110" spans="1:6" ht="12.75">
      <c r="A110" s="58"/>
      <c r="B110" s="101" t="s">
        <v>372</v>
      </c>
      <c r="C110" s="91"/>
      <c r="D110" s="83"/>
      <c r="E110" s="83"/>
      <c r="F110" s="89" t="s">
        <v>52</v>
      </c>
    </row>
    <row r="111" spans="1:6" ht="12.75">
      <c r="A111" s="58">
        <v>4536</v>
      </c>
      <c r="B111" s="101" t="s">
        <v>373</v>
      </c>
      <c r="C111" s="91"/>
      <c r="D111" s="6">
        <f>SUM(E111:F111)</f>
        <v>0</v>
      </c>
      <c r="E111" s="83"/>
      <c r="F111" s="89" t="s">
        <v>52</v>
      </c>
    </row>
    <row r="112" spans="1:6" ht="12.75">
      <c r="A112" s="58">
        <v>4537</v>
      </c>
      <c r="B112" s="101" t="s">
        <v>374</v>
      </c>
      <c r="C112" s="91"/>
      <c r="D112" s="6">
        <f>SUM(E112:F112)</f>
        <v>0</v>
      </c>
      <c r="E112" s="83"/>
      <c r="F112" s="89" t="s">
        <v>52</v>
      </c>
    </row>
    <row r="113" spans="1:6" ht="12.75">
      <c r="A113" s="58">
        <v>4538</v>
      </c>
      <c r="B113" s="101" t="s">
        <v>375</v>
      </c>
      <c r="C113" s="91"/>
      <c r="D113" s="6">
        <f>SUM(E113:F113)</f>
        <v>2220</v>
      </c>
      <c r="E113" s="83">
        <v>2220</v>
      </c>
      <c r="F113" s="89" t="s">
        <v>52</v>
      </c>
    </row>
    <row r="114" spans="1:6" ht="24">
      <c r="A114" s="58">
        <v>4540</v>
      </c>
      <c r="B114" s="97" t="s">
        <v>376</v>
      </c>
      <c r="C114" s="87" t="s">
        <v>246</v>
      </c>
      <c r="D114" s="83">
        <f>SUM(D116:D118)</f>
        <v>46000</v>
      </c>
      <c r="E114" s="166">
        <f>E116+E117+E118</f>
        <v>46000</v>
      </c>
      <c r="F114" s="89" t="s">
        <v>52</v>
      </c>
    </row>
    <row r="115" spans="1:6" ht="12.75">
      <c r="A115" s="58"/>
      <c r="B115" s="84" t="s">
        <v>57</v>
      </c>
      <c r="C115" s="87"/>
      <c r="D115" s="83"/>
      <c r="E115" s="83"/>
      <c r="F115" s="89"/>
    </row>
    <row r="116" spans="1:6" ht="38.25" customHeight="1">
      <c r="A116" s="58">
        <v>4541</v>
      </c>
      <c r="B116" s="94" t="s">
        <v>377</v>
      </c>
      <c r="C116" s="91" t="s">
        <v>378</v>
      </c>
      <c r="D116" s="6">
        <f>SUM(E116:F116)</f>
        <v>0</v>
      </c>
      <c r="E116" s="165"/>
      <c r="F116" s="89" t="s">
        <v>52</v>
      </c>
    </row>
    <row r="117" spans="1:6" ht="38.25" customHeight="1">
      <c r="A117" s="58">
        <v>4542</v>
      </c>
      <c r="B117" s="94" t="s">
        <v>379</v>
      </c>
      <c r="C117" s="91" t="s">
        <v>380</v>
      </c>
      <c r="D117" s="6">
        <f>SUM(E117:F117)</f>
        <v>0</v>
      </c>
      <c r="E117" s="165"/>
      <c r="F117" s="89" t="s">
        <v>52</v>
      </c>
    </row>
    <row r="118" spans="1:6" ht="24">
      <c r="A118" s="58">
        <v>4543</v>
      </c>
      <c r="B118" s="94" t="s">
        <v>381</v>
      </c>
      <c r="C118" s="91" t="s">
        <v>382</v>
      </c>
      <c r="D118" s="83">
        <f>SUM(D120,D123,D124)</f>
        <v>46000</v>
      </c>
      <c r="E118" s="167">
        <v>46000</v>
      </c>
      <c r="F118" s="89" t="s">
        <v>52</v>
      </c>
    </row>
    <row r="119" spans="1:6" ht="12.75">
      <c r="A119" s="58"/>
      <c r="B119" s="101" t="s">
        <v>244</v>
      </c>
      <c r="C119" s="91"/>
      <c r="D119" s="83"/>
      <c r="E119" s="83"/>
      <c r="F119" s="89"/>
    </row>
    <row r="120" spans="1:6" ht="24">
      <c r="A120" s="58">
        <v>4544</v>
      </c>
      <c r="B120" s="101" t="s">
        <v>383</v>
      </c>
      <c r="C120" s="91"/>
      <c r="D120" s="83">
        <f>SUM(D122:D122)</f>
        <v>0</v>
      </c>
      <c r="E120" s="167">
        <f>E122+E123+E124</f>
        <v>46000</v>
      </c>
      <c r="F120" s="89" t="s">
        <v>52</v>
      </c>
    </row>
    <row r="121" spans="1:6" ht="12.75">
      <c r="A121" s="58"/>
      <c r="B121" s="101" t="s">
        <v>372</v>
      </c>
      <c r="C121" s="91"/>
      <c r="D121" s="83"/>
      <c r="E121" s="165"/>
      <c r="F121" s="89" t="s">
        <v>52</v>
      </c>
    </row>
    <row r="122" spans="1:6" ht="12.75">
      <c r="A122" s="58">
        <v>4546</v>
      </c>
      <c r="B122" s="101" t="s">
        <v>384</v>
      </c>
      <c r="C122" s="91"/>
      <c r="D122" s="6">
        <f>SUM(E122:F122)</f>
        <v>0</v>
      </c>
      <c r="E122" s="165"/>
      <c r="F122" s="89" t="s">
        <v>52</v>
      </c>
    </row>
    <row r="123" spans="1:6" ht="12.75">
      <c r="A123" s="58">
        <v>4547</v>
      </c>
      <c r="B123" s="101" t="s">
        <v>374</v>
      </c>
      <c r="C123" s="91"/>
      <c r="D123" s="6">
        <f>SUM(E123:F123)</f>
        <v>0</v>
      </c>
      <c r="E123" s="165"/>
      <c r="F123" s="89" t="s">
        <v>52</v>
      </c>
    </row>
    <row r="124" spans="1:6" ht="12.75">
      <c r="A124" s="58">
        <v>4548</v>
      </c>
      <c r="B124" s="101" t="s">
        <v>375</v>
      </c>
      <c r="C124" s="91"/>
      <c r="D124" s="6">
        <f>SUM(E124:F124)</f>
        <v>46000</v>
      </c>
      <c r="E124" s="165">
        <v>46000</v>
      </c>
      <c r="F124" s="89" t="s">
        <v>52</v>
      </c>
    </row>
    <row r="125" spans="1:6" ht="32.25" customHeight="1">
      <c r="A125" s="58">
        <v>4600</v>
      </c>
      <c r="B125" s="97" t="s">
        <v>385</v>
      </c>
      <c r="C125" s="87" t="s">
        <v>246</v>
      </c>
      <c r="D125" s="83">
        <f>SUM(D127,D131,D137)</f>
        <v>28401</v>
      </c>
      <c r="E125" s="83">
        <f>SUM(E127,E131,E137)</f>
        <v>28401</v>
      </c>
      <c r="F125" s="89" t="s">
        <v>52</v>
      </c>
    </row>
    <row r="126" spans="1:6" ht="12.75">
      <c r="A126" s="58"/>
      <c r="B126" s="84" t="s">
        <v>244</v>
      </c>
      <c r="C126" s="82"/>
      <c r="D126" s="83"/>
      <c r="E126" s="83"/>
      <c r="F126" s="83"/>
    </row>
    <row r="127" spans="1:6" ht="12.75">
      <c r="A127" s="58">
        <v>4610</v>
      </c>
      <c r="B127" s="102" t="s">
        <v>386</v>
      </c>
      <c r="C127" s="82"/>
      <c r="D127" s="83">
        <f>SUM(D129:D130)</f>
        <v>0</v>
      </c>
      <c r="E127" s="83">
        <f>SUM(E129:E130)</f>
        <v>0</v>
      </c>
      <c r="F127" s="103" t="s">
        <v>7</v>
      </c>
    </row>
    <row r="128" spans="1:6" ht="12.75">
      <c r="A128" s="58"/>
      <c r="B128" s="84" t="s">
        <v>244</v>
      </c>
      <c r="C128" s="82"/>
      <c r="D128" s="83"/>
      <c r="E128" s="83"/>
      <c r="F128" s="89"/>
    </row>
    <row r="129" spans="1:6" ht="25.5">
      <c r="A129" s="58">
        <v>4610</v>
      </c>
      <c r="B129" s="104" t="s">
        <v>387</v>
      </c>
      <c r="C129" s="82" t="s">
        <v>388</v>
      </c>
      <c r="D129" s="6">
        <f>SUM(E129:F129)</f>
        <v>0</v>
      </c>
      <c r="E129" s="83"/>
      <c r="F129" s="89" t="s">
        <v>52</v>
      </c>
    </row>
    <row r="130" spans="1:6" ht="25.5">
      <c r="A130" s="58">
        <v>4620</v>
      </c>
      <c r="B130" s="104" t="s">
        <v>389</v>
      </c>
      <c r="C130" s="82" t="s">
        <v>390</v>
      </c>
      <c r="D130" s="6">
        <f>SUM(E130:F130)</f>
        <v>0</v>
      </c>
      <c r="E130" s="83"/>
      <c r="F130" s="89" t="s">
        <v>52</v>
      </c>
    </row>
    <row r="131" spans="1:6" ht="34.5">
      <c r="A131" s="58">
        <v>4630</v>
      </c>
      <c r="B131" s="92" t="s">
        <v>391</v>
      </c>
      <c r="C131" s="87" t="s">
        <v>246</v>
      </c>
      <c r="D131" s="83">
        <f>SUM(D133:D136)</f>
        <v>28401</v>
      </c>
      <c r="E131" s="83">
        <f>SUM(E133:E136)</f>
        <v>28401</v>
      </c>
      <c r="F131" s="89" t="s">
        <v>52</v>
      </c>
    </row>
    <row r="132" spans="1:6" ht="12.75">
      <c r="A132" s="58"/>
      <c r="B132" s="84" t="s">
        <v>57</v>
      </c>
      <c r="C132" s="87"/>
      <c r="D132" s="83"/>
      <c r="E132" s="83"/>
      <c r="F132" s="89"/>
    </row>
    <row r="133" spans="1:6" ht="12.75">
      <c r="A133" s="58">
        <v>4631</v>
      </c>
      <c r="B133" s="90" t="s">
        <v>392</v>
      </c>
      <c r="C133" s="91" t="s">
        <v>393</v>
      </c>
      <c r="D133" s="6">
        <f>SUM(E133:F133)</f>
        <v>150</v>
      </c>
      <c r="E133" s="83">
        <v>150</v>
      </c>
      <c r="F133" s="89" t="s">
        <v>52</v>
      </c>
    </row>
    <row r="134" spans="1:6" ht="25.5" customHeight="1">
      <c r="A134" s="58">
        <v>4632</v>
      </c>
      <c r="B134" s="90" t="s">
        <v>394</v>
      </c>
      <c r="C134" s="91" t="s">
        <v>395</v>
      </c>
      <c r="D134" s="6">
        <f>SUM(E134:F134)</f>
        <v>1800</v>
      </c>
      <c r="E134" s="83">
        <v>1800</v>
      </c>
      <c r="F134" s="89" t="s">
        <v>52</v>
      </c>
    </row>
    <row r="135" spans="1:6" ht="17.25" customHeight="1">
      <c r="A135" s="58">
        <v>4633</v>
      </c>
      <c r="B135" s="90" t="s">
        <v>396</v>
      </c>
      <c r="C135" s="91" t="s">
        <v>397</v>
      </c>
      <c r="D135" s="6">
        <f>SUM(E135:F135)</f>
        <v>0</v>
      </c>
      <c r="E135" s="83"/>
      <c r="F135" s="89" t="s">
        <v>52</v>
      </c>
    </row>
    <row r="136" spans="1:6" ht="14.25" customHeight="1">
      <c r="A136" s="58">
        <v>4634</v>
      </c>
      <c r="B136" s="90" t="s">
        <v>398</v>
      </c>
      <c r="C136" s="91" t="s">
        <v>551</v>
      </c>
      <c r="D136" s="6">
        <f>SUM(E136:F136)</f>
        <v>26451</v>
      </c>
      <c r="E136" s="83">
        <v>26451</v>
      </c>
      <c r="F136" s="89" t="s">
        <v>52</v>
      </c>
    </row>
    <row r="137" spans="1:6" ht="12.75">
      <c r="A137" s="58">
        <v>4640</v>
      </c>
      <c r="B137" s="92" t="s">
        <v>399</v>
      </c>
      <c r="C137" s="87" t="s">
        <v>246</v>
      </c>
      <c r="D137" s="83">
        <f>SUM(D139)</f>
        <v>0</v>
      </c>
      <c r="E137" s="83">
        <f>SUM(E139)</f>
        <v>0</v>
      </c>
      <c r="F137" s="89" t="s">
        <v>52</v>
      </c>
    </row>
    <row r="138" spans="1:6" ht="12.75">
      <c r="A138" s="58"/>
      <c r="B138" s="84" t="s">
        <v>57</v>
      </c>
      <c r="C138" s="87"/>
      <c r="D138" s="83"/>
      <c r="E138" s="83"/>
      <c r="F138" s="89"/>
    </row>
    <row r="139" spans="1:6" ht="12.75">
      <c r="A139" s="58">
        <v>4641</v>
      </c>
      <c r="B139" s="90" t="s">
        <v>400</v>
      </c>
      <c r="C139" s="91" t="s">
        <v>401</v>
      </c>
      <c r="D139" s="6">
        <f>SUM(E139:F139)</f>
        <v>0</v>
      </c>
      <c r="E139" s="83"/>
      <c r="F139" s="89" t="s">
        <v>7</v>
      </c>
    </row>
    <row r="140" spans="1:6" ht="38.25" customHeight="1">
      <c r="A140" s="58">
        <v>4700</v>
      </c>
      <c r="B140" s="92" t="s">
        <v>402</v>
      </c>
      <c r="C140" s="87" t="s">
        <v>246</v>
      </c>
      <c r="D140" s="83">
        <f>SUM(D142,D146,D152,D155,D159,D162,D165)</f>
        <v>252542.5</v>
      </c>
      <c r="E140" s="83">
        <f>SUM(E142,E146,E152,E155,E159,E162,E165)</f>
        <v>252542.5</v>
      </c>
      <c r="F140" s="83">
        <f>SUM(F142,F146,F152,F155,F159,F162,F165)</f>
        <v>0</v>
      </c>
    </row>
    <row r="141" spans="1:6" ht="12.75">
      <c r="A141" s="58"/>
      <c r="B141" s="84" t="s">
        <v>244</v>
      </c>
      <c r="C141" s="82"/>
      <c r="D141" s="83"/>
      <c r="E141" s="83"/>
      <c r="F141" s="83"/>
    </row>
    <row r="142" spans="1:6" ht="40.5" customHeight="1">
      <c r="A142" s="58">
        <v>4710</v>
      </c>
      <c r="B142" s="92" t="s">
        <v>403</v>
      </c>
      <c r="C142" s="87" t="s">
        <v>246</v>
      </c>
      <c r="D142" s="83">
        <f>SUM(D144:D145)</f>
        <v>4066.4</v>
      </c>
      <c r="E142" s="83">
        <f>SUM(E144:E145)</f>
        <v>4066.4</v>
      </c>
      <c r="F142" s="89" t="s">
        <v>52</v>
      </c>
    </row>
    <row r="143" spans="1:6" ht="12.75">
      <c r="A143" s="58"/>
      <c r="B143" s="84" t="s">
        <v>57</v>
      </c>
      <c r="C143" s="87"/>
      <c r="D143" s="83"/>
      <c r="E143" s="83"/>
      <c r="F143" s="89"/>
    </row>
    <row r="144" spans="1:6" ht="51" customHeight="1">
      <c r="A144" s="58">
        <v>4711</v>
      </c>
      <c r="B144" s="90" t="s">
        <v>404</v>
      </c>
      <c r="C144" s="91" t="s">
        <v>405</v>
      </c>
      <c r="D144" s="6">
        <f>SUM(E144:F144)</f>
        <v>0</v>
      </c>
      <c r="E144" s="83"/>
      <c r="F144" s="89" t="s">
        <v>52</v>
      </c>
    </row>
    <row r="145" spans="1:6" ht="29.25" customHeight="1">
      <c r="A145" s="58">
        <v>4712</v>
      </c>
      <c r="B145" s="90" t="s">
        <v>406</v>
      </c>
      <c r="C145" s="91" t="s">
        <v>407</v>
      </c>
      <c r="D145" s="6">
        <f>SUM(E145:F145)</f>
        <v>4066.4</v>
      </c>
      <c r="E145" s="83">
        <v>4066.4</v>
      </c>
      <c r="F145" s="89" t="s">
        <v>52</v>
      </c>
    </row>
    <row r="146" spans="1:6" ht="50.25" customHeight="1">
      <c r="A146" s="58">
        <v>4720</v>
      </c>
      <c r="B146" s="92" t="s">
        <v>408</v>
      </c>
      <c r="C146" s="87" t="s">
        <v>246</v>
      </c>
      <c r="D146" s="83">
        <f>SUM(D148:D151)</f>
        <v>2133</v>
      </c>
      <c r="E146" s="83">
        <f>SUM(E148:E151)</f>
        <v>2133</v>
      </c>
      <c r="F146" s="89" t="s">
        <v>52</v>
      </c>
    </row>
    <row r="147" spans="1:6" ht="12.75">
      <c r="A147" s="58"/>
      <c r="B147" s="84" t="s">
        <v>57</v>
      </c>
      <c r="C147" s="87"/>
      <c r="D147" s="83"/>
      <c r="E147" s="83"/>
      <c r="F147" s="89"/>
    </row>
    <row r="148" spans="1:6" ht="15.75" customHeight="1">
      <c r="A148" s="58">
        <v>4721</v>
      </c>
      <c r="B148" s="90" t="s">
        <v>409</v>
      </c>
      <c r="C148" s="91" t="s">
        <v>410</v>
      </c>
      <c r="D148" s="6">
        <f>SUM(E148:F148)</f>
        <v>0</v>
      </c>
      <c r="E148" s="83"/>
      <c r="F148" s="89" t="s">
        <v>52</v>
      </c>
    </row>
    <row r="149" spans="1:6" ht="12.75">
      <c r="A149" s="58">
        <v>4722</v>
      </c>
      <c r="B149" s="90" t="s">
        <v>411</v>
      </c>
      <c r="C149" s="95">
        <v>4822</v>
      </c>
      <c r="D149" s="6">
        <f>SUM(E149:F149)</f>
        <v>260</v>
      </c>
      <c r="E149" s="83">
        <v>260</v>
      </c>
      <c r="F149" s="89" t="s">
        <v>52</v>
      </c>
    </row>
    <row r="150" spans="1:6" ht="12.75">
      <c r="A150" s="58">
        <v>4723</v>
      </c>
      <c r="B150" s="90" t="s">
        <v>412</v>
      </c>
      <c r="C150" s="91" t="s">
        <v>413</v>
      </c>
      <c r="D150" s="6">
        <f>SUM(E150:F150)</f>
        <v>1873</v>
      </c>
      <c r="E150" s="83">
        <v>1873</v>
      </c>
      <c r="F150" s="89" t="s">
        <v>52</v>
      </c>
    </row>
    <row r="151" spans="1:6" ht="24">
      <c r="A151" s="58">
        <v>4724</v>
      </c>
      <c r="B151" s="90" t="s">
        <v>414</v>
      </c>
      <c r="C151" s="91" t="s">
        <v>415</v>
      </c>
      <c r="D151" s="6">
        <f>SUM(E151:F151)</f>
        <v>0</v>
      </c>
      <c r="E151" s="83"/>
      <c r="F151" s="89" t="s">
        <v>52</v>
      </c>
    </row>
    <row r="152" spans="1:6" ht="24">
      <c r="A152" s="58">
        <v>4730</v>
      </c>
      <c r="B152" s="92" t="s">
        <v>416</v>
      </c>
      <c r="C152" s="87" t="s">
        <v>246</v>
      </c>
      <c r="D152" s="83">
        <f>SUM(D154)</f>
        <v>0</v>
      </c>
      <c r="E152" s="83">
        <f>SUM(E154)</f>
        <v>0</v>
      </c>
      <c r="F152" s="89" t="s">
        <v>52</v>
      </c>
    </row>
    <row r="153" spans="1:6" ht="12.75">
      <c r="A153" s="58"/>
      <c r="B153" s="84" t="s">
        <v>57</v>
      </c>
      <c r="C153" s="87"/>
      <c r="D153" s="83"/>
      <c r="E153" s="83"/>
      <c r="F153" s="89"/>
    </row>
    <row r="154" spans="1:6" ht="24">
      <c r="A154" s="58">
        <v>4731</v>
      </c>
      <c r="B154" s="98" t="s">
        <v>417</v>
      </c>
      <c r="C154" s="91" t="s">
        <v>418</v>
      </c>
      <c r="D154" s="6">
        <f>SUM(E154:F154)</f>
        <v>0</v>
      </c>
      <c r="E154" s="83"/>
      <c r="F154" s="89" t="s">
        <v>52</v>
      </c>
    </row>
    <row r="155" spans="1:6" ht="36">
      <c r="A155" s="58">
        <v>4740</v>
      </c>
      <c r="B155" s="105" t="s">
        <v>419</v>
      </c>
      <c r="C155" s="87" t="s">
        <v>246</v>
      </c>
      <c r="D155" s="83">
        <f>SUM(D157:D158)</f>
        <v>927</v>
      </c>
      <c r="E155" s="83">
        <f>SUM(E157:E158)</f>
        <v>927</v>
      </c>
      <c r="F155" s="89" t="s">
        <v>52</v>
      </c>
    </row>
    <row r="156" spans="1:6" ht="12.75">
      <c r="A156" s="58"/>
      <c r="B156" s="84" t="s">
        <v>57</v>
      </c>
      <c r="C156" s="87"/>
      <c r="D156" s="83"/>
      <c r="E156" s="83"/>
      <c r="F156" s="89"/>
    </row>
    <row r="157" spans="1:6" ht="27.75" customHeight="1">
      <c r="A157" s="58">
        <v>4741</v>
      </c>
      <c r="B157" s="90" t="s">
        <v>420</v>
      </c>
      <c r="C157" s="91" t="s">
        <v>421</v>
      </c>
      <c r="D157" s="6">
        <f>SUM(E157:F157)</f>
        <v>927</v>
      </c>
      <c r="E157" s="83">
        <v>927</v>
      </c>
      <c r="F157" s="89" t="s">
        <v>52</v>
      </c>
    </row>
    <row r="158" spans="1:6" ht="27" customHeight="1">
      <c r="A158" s="58">
        <v>4742</v>
      </c>
      <c r="B158" s="90" t="s">
        <v>422</v>
      </c>
      <c r="C158" s="91" t="s">
        <v>423</v>
      </c>
      <c r="D158" s="6">
        <f>SUM(E158:F158)</f>
        <v>0</v>
      </c>
      <c r="E158" s="83"/>
      <c r="F158" s="89" t="s">
        <v>52</v>
      </c>
    </row>
    <row r="159" spans="1:6" ht="39.75" customHeight="1">
      <c r="A159" s="58">
        <v>4750</v>
      </c>
      <c r="B159" s="92" t="s">
        <v>424</v>
      </c>
      <c r="C159" s="87" t="s">
        <v>246</v>
      </c>
      <c r="D159" s="83">
        <f>SUM(D161)</f>
        <v>0</v>
      </c>
      <c r="E159" s="83">
        <f>SUM(E161)</f>
        <v>0</v>
      </c>
      <c r="F159" s="89" t="s">
        <v>52</v>
      </c>
    </row>
    <row r="160" spans="1:6" ht="12.75">
      <c r="A160" s="58"/>
      <c r="B160" s="84" t="s">
        <v>57</v>
      </c>
      <c r="C160" s="87"/>
      <c r="D160" s="83"/>
      <c r="E160" s="83"/>
      <c r="F160" s="89"/>
    </row>
    <row r="161" spans="1:6" ht="39.75" customHeight="1">
      <c r="A161" s="58">
        <v>4751</v>
      </c>
      <c r="B161" s="90" t="s">
        <v>425</v>
      </c>
      <c r="C161" s="91" t="s">
        <v>426</v>
      </c>
      <c r="D161" s="6">
        <f>SUM(E161:F161)</f>
        <v>0</v>
      </c>
      <c r="E161" s="83"/>
      <c r="F161" s="89" t="s">
        <v>52</v>
      </c>
    </row>
    <row r="162" spans="1:6" ht="17.25" customHeight="1">
      <c r="A162" s="58">
        <v>4760</v>
      </c>
      <c r="B162" s="105" t="s">
        <v>427</v>
      </c>
      <c r="C162" s="87" t="s">
        <v>246</v>
      </c>
      <c r="D162" s="83">
        <f>SUM(D164)</f>
        <v>0</v>
      </c>
      <c r="E162" s="83">
        <f>SUM(E164)</f>
        <v>0</v>
      </c>
      <c r="F162" s="89" t="s">
        <v>52</v>
      </c>
    </row>
    <row r="163" spans="1:6" ht="12.75">
      <c r="A163" s="58"/>
      <c r="B163" s="84" t="s">
        <v>57</v>
      </c>
      <c r="C163" s="87"/>
      <c r="D163" s="83"/>
      <c r="E163" s="83"/>
      <c r="F163" s="89"/>
    </row>
    <row r="164" spans="1:6" ht="17.25" customHeight="1">
      <c r="A164" s="58">
        <v>4761</v>
      </c>
      <c r="B164" s="90" t="s">
        <v>428</v>
      </c>
      <c r="C164" s="91" t="s">
        <v>429</v>
      </c>
      <c r="D164" s="6">
        <f>SUM(E164:F164)</f>
        <v>0</v>
      </c>
      <c r="E164" s="83"/>
      <c r="F164" s="89" t="s">
        <v>52</v>
      </c>
    </row>
    <row r="165" spans="1:6" ht="12.75">
      <c r="A165" s="58">
        <v>4770</v>
      </c>
      <c r="B165" s="92" t="s">
        <v>430</v>
      </c>
      <c r="C165" s="87" t="s">
        <v>246</v>
      </c>
      <c r="D165" s="83">
        <f>SUM(D167)</f>
        <v>245416.1</v>
      </c>
      <c r="E165" s="83">
        <f>SUM(E167)</f>
        <v>245416.1</v>
      </c>
      <c r="F165" s="83">
        <f>SUM(F167)</f>
        <v>0</v>
      </c>
    </row>
    <row r="166" spans="1:6" ht="12.75">
      <c r="A166" s="58"/>
      <c r="B166" s="84" t="s">
        <v>57</v>
      </c>
      <c r="C166" s="87"/>
      <c r="D166" s="83"/>
      <c r="E166" s="83"/>
      <c r="F166" s="89"/>
    </row>
    <row r="167" spans="1:6" ht="12.75">
      <c r="A167" s="58">
        <v>4771</v>
      </c>
      <c r="B167" s="90" t="s">
        <v>431</v>
      </c>
      <c r="C167" s="91" t="s">
        <v>432</v>
      </c>
      <c r="D167" s="6">
        <f>SUM(E167:F167)-'[1]Ekamutner'!F97</f>
        <v>245416.1</v>
      </c>
      <c r="E167" s="83">
        <v>245416.1</v>
      </c>
      <c r="F167" s="89">
        <v>0</v>
      </c>
    </row>
    <row r="168" spans="1:6" ht="36">
      <c r="A168" s="58">
        <v>4772</v>
      </c>
      <c r="B168" s="98" t="s">
        <v>433</v>
      </c>
      <c r="C168" s="87" t="s">
        <v>246</v>
      </c>
      <c r="D168" s="6">
        <f>SUM(E168:F168)</f>
        <v>0</v>
      </c>
      <c r="E168" s="83">
        <v>0</v>
      </c>
      <c r="F168" s="89" t="s">
        <v>7</v>
      </c>
    </row>
    <row r="169" spans="1:6" s="99" customFormat="1" ht="56.25" customHeight="1">
      <c r="A169" s="58">
        <v>5000</v>
      </c>
      <c r="B169" s="106" t="s">
        <v>434</v>
      </c>
      <c r="C169" s="87" t="s">
        <v>246</v>
      </c>
      <c r="D169" s="83">
        <f>SUM(D171,D189,D195,D198)</f>
        <v>0</v>
      </c>
      <c r="E169" s="89" t="s">
        <v>52</v>
      </c>
      <c r="F169" s="83">
        <f>SUM(F171,F189,F195,F198)</f>
        <v>0</v>
      </c>
    </row>
    <row r="170" spans="1:6" ht="12.75">
      <c r="A170" s="58"/>
      <c r="B170" s="84" t="s">
        <v>244</v>
      </c>
      <c r="C170" s="82"/>
      <c r="D170" s="83"/>
      <c r="E170" s="83"/>
      <c r="F170" s="83"/>
    </row>
    <row r="171" spans="1:6" ht="22.5">
      <c r="A171" s="58">
        <v>5100</v>
      </c>
      <c r="B171" s="90" t="s">
        <v>435</v>
      </c>
      <c r="C171" s="87" t="s">
        <v>246</v>
      </c>
      <c r="D171" s="83">
        <f>SUM(D173,D178,D183)</f>
        <v>0</v>
      </c>
      <c r="E171" s="89" t="s">
        <v>52</v>
      </c>
      <c r="F171" s="83">
        <f>SUM(F173,F178,F183)</f>
        <v>0</v>
      </c>
    </row>
    <row r="172" spans="1:6" ht="12.75">
      <c r="A172" s="58"/>
      <c r="B172" s="84" t="s">
        <v>244</v>
      </c>
      <c r="C172" s="82"/>
      <c r="D172" s="83"/>
      <c r="E172" s="83"/>
      <c r="F172" s="83"/>
    </row>
    <row r="173" spans="1:6" ht="22.5">
      <c r="A173" s="58">
        <v>5110</v>
      </c>
      <c r="B173" s="92" t="s">
        <v>436</v>
      </c>
      <c r="C173" s="87" t="s">
        <v>246</v>
      </c>
      <c r="D173" s="83">
        <f>SUM(D175:D177)</f>
        <v>0</v>
      </c>
      <c r="E173" s="83" t="s">
        <v>7</v>
      </c>
      <c r="F173" s="83">
        <f>SUM(F175:F177)</f>
        <v>0</v>
      </c>
    </row>
    <row r="174" spans="1:6" ht="12.75">
      <c r="A174" s="58"/>
      <c r="B174" s="84" t="s">
        <v>57</v>
      </c>
      <c r="C174" s="87"/>
      <c r="D174" s="83"/>
      <c r="E174" s="83"/>
      <c r="F174" s="89"/>
    </row>
    <row r="175" spans="1:6" ht="12.75">
      <c r="A175" s="58">
        <v>5111</v>
      </c>
      <c r="B175" s="90" t="s">
        <v>437</v>
      </c>
      <c r="C175" s="107" t="s">
        <v>438</v>
      </c>
      <c r="D175" s="6">
        <f>SUM(E175:F175)</f>
        <v>0</v>
      </c>
      <c r="E175" s="89" t="s">
        <v>52</v>
      </c>
      <c r="F175" s="83"/>
    </row>
    <row r="176" spans="1:6" ht="20.25" customHeight="1">
      <c r="A176" s="58">
        <v>5112</v>
      </c>
      <c r="B176" s="90" t="s">
        <v>439</v>
      </c>
      <c r="C176" s="107" t="s">
        <v>440</v>
      </c>
      <c r="D176" s="6">
        <f>SUM(E176:F176)</f>
        <v>0</v>
      </c>
      <c r="E176" s="89" t="s">
        <v>52</v>
      </c>
      <c r="F176" s="83"/>
    </row>
    <row r="177" spans="1:6" ht="26.25" customHeight="1">
      <c r="A177" s="58">
        <v>5113</v>
      </c>
      <c r="B177" s="90" t="s">
        <v>441</v>
      </c>
      <c r="C177" s="107" t="s">
        <v>442</v>
      </c>
      <c r="D177" s="6">
        <f>SUM(E177:F177)</f>
        <v>0</v>
      </c>
      <c r="E177" s="89" t="s">
        <v>52</v>
      </c>
      <c r="F177" s="83"/>
    </row>
    <row r="178" spans="1:6" ht="28.5" customHeight="1">
      <c r="A178" s="58">
        <v>5120</v>
      </c>
      <c r="B178" s="92" t="s">
        <v>443</v>
      </c>
      <c r="C178" s="87" t="s">
        <v>246</v>
      </c>
      <c r="D178" s="83">
        <f>SUM(D180:D182)</f>
        <v>0</v>
      </c>
      <c r="E178" s="83" t="s">
        <v>7</v>
      </c>
      <c r="F178" s="83">
        <f>SUM(F180:F182)</f>
        <v>0</v>
      </c>
    </row>
    <row r="179" spans="1:6" ht="12.75">
      <c r="A179" s="58"/>
      <c r="B179" s="108" t="s">
        <v>57</v>
      </c>
      <c r="C179" s="87"/>
      <c r="D179" s="83"/>
      <c r="E179" s="83"/>
      <c r="F179" s="89"/>
    </row>
    <row r="180" spans="1:6" ht="12.75">
      <c r="A180" s="58">
        <v>5121</v>
      </c>
      <c r="B180" s="90" t="s">
        <v>444</v>
      </c>
      <c r="C180" s="107" t="s">
        <v>445</v>
      </c>
      <c r="D180" s="6">
        <f>SUM(E180:F180)</f>
        <v>0</v>
      </c>
      <c r="E180" s="89" t="s">
        <v>52</v>
      </c>
      <c r="F180" s="83"/>
    </row>
    <row r="181" spans="1:6" ht="12.75">
      <c r="A181" s="58">
        <v>5122</v>
      </c>
      <c r="B181" s="90" t="s">
        <v>446</v>
      </c>
      <c r="C181" s="107" t="s">
        <v>447</v>
      </c>
      <c r="D181" s="6">
        <f>SUM(E181:F181)</f>
        <v>0</v>
      </c>
      <c r="E181" s="89" t="s">
        <v>52</v>
      </c>
      <c r="F181" s="83"/>
    </row>
    <row r="182" spans="1:6" ht="17.25" customHeight="1">
      <c r="A182" s="58">
        <v>5123</v>
      </c>
      <c r="B182" s="90" t="s">
        <v>448</v>
      </c>
      <c r="C182" s="107" t="s">
        <v>449</v>
      </c>
      <c r="D182" s="6">
        <f>SUM(E182:F182)</f>
        <v>0</v>
      </c>
      <c r="E182" s="89" t="s">
        <v>52</v>
      </c>
      <c r="F182" s="83"/>
    </row>
    <row r="183" spans="1:6" ht="36.75" customHeight="1">
      <c r="A183" s="58">
        <v>5130</v>
      </c>
      <c r="B183" s="92" t="s">
        <v>450</v>
      </c>
      <c r="C183" s="87" t="s">
        <v>246</v>
      </c>
      <c r="D183" s="83">
        <f>SUM(D185:D188)</f>
        <v>0</v>
      </c>
      <c r="E183" s="83" t="s">
        <v>7</v>
      </c>
      <c r="F183" s="83">
        <f>SUM(F185:F188)</f>
        <v>0</v>
      </c>
    </row>
    <row r="184" spans="1:6" ht="12.75">
      <c r="A184" s="58"/>
      <c r="B184" s="84" t="s">
        <v>57</v>
      </c>
      <c r="C184" s="87"/>
      <c r="D184" s="83"/>
      <c r="E184" s="83"/>
      <c r="F184" s="89"/>
    </row>
    <row r="185" spans="1:6" ht="17.25" customHeight="1">
      <c r="A185" s="58">
        <v>5131</v>
      </c>
      <c r="B185" s="90" t="s">
        <v>451</v>
      </c>
      <c r="C185" s="107" t="s">
        <v>452</v>
      </c>
      <c r="D185" s="6">
        <f>SUM(E185:F185)</f>
        <v>0</v>
      </c>
      <c r="E185" s="89" t="s">
        <v>52</v>
      </c>
      <c r="F185" s="83"/>
    </row>
    <row r="186" spans="1:6" ht="17.25" customHeight="1">
      <c r="A186" s="58">
        <v>5132</v>
      </c>
      <c r="B186" s="90" t="s">
        <v>453</v>
      </c>
      <c r="C186" s="107" t="s">
        <v>454</v>
      </c>
      <c r="D186" s="6">
        <f>SUM(E186:F186)</f>
        <v>0</v>
      </c>
      <c r="E186" s="89" t="s">
        <v>52</v>
      </c>
      <c r="F186" s="83"/>
    </row>
    <row r="187" spans="1:6" ht="17.25" customHeight="1">
      <c r="A187" s="58">
        <v>5133</v>
      </c>
      <c r="B187" s="90" t="s">
        <v>455</v>
      </c>
      <c r="C187" s="107" t="s">
        <v>456</v>
      </c>
      <c r="D187" s="6">
        <f>SUM(E187:F187)</f>
        <v>0</v>
      </c>
      <c r="E187" s="89" t="s">
        <v>7</v>
      </c>
      <c r="F187" s="83"/>
    </row>
    <row r="188" spans="1:6" ht="17.25" customHeight="1">
      <c r="A188" s="58">
        <v>5134</v>
      </c>
      <c r="B188" s="90" t="s">
        <v>457</v>
      </c>
      <c r="C188" s="107" t="s">
        <v>458</v>
      </c>
      <c r="D188" s="6">
        <f>SUM(E188:F188)</f>
        <v>0</v>
      </c>
      <c r="E188" s="89" t="s">
        <v>7</v>
      </c>
      <c r="F188" s="83"/>
    </row>
    <row r="189" spans="1:6" ht="19.5" customHeight="1">
      <c r="A189" s="58">
        <v>5200</v>
      </c>
      <c r="B189" s="92" t="s">
        <v>459</v>
      </c>
      <c r="C189" s="87" t="s">
        <v>246</v>
      </c>
      <c r="D189" s="83">
        <f>SUM(D191:D194)</f>
        <v>0</v>
      </c>
      <c r="E189" s="89" t="s">
        <v>52</v>
      </c>
      <c r="F189" s="83">
        <f>SUM(F191:F194)</f>
        <v>0</v>
      </c>
    </row>
    <row r="190" spans="1:6" ht="12.75">
      <c r="A190" s="58"/>
      <c r="B190" s="84" t="s">
        <v>244</v>
      </c>
      <c r="C190" s="82"/>
      <c r="D190" s="83"/>
      <c r="E190" s="83"/>
      <c r="F190" s="83"/>
    </row>
    <row r="191" spans="1:6" ht="27" customHeight="1">
      <c r="A191" s="58">
        <v>5211</v>
      </c>
      <c r="B191" s="90" t="s">
        <v>460</v>
      </c>
      <c r="C191" s="107" t="s">
        <v>461</v>
      </c>
      <c r="D191" s="6">
        <f>SUM(E191:F191)</f>
        <v>0</v>
      </c>
      <c r="E191" s="89" t="s">
        <v>52</v>
      </c>
      <c r="F191" s="83"/>
    </row>
    <row r="192" spans="1:6" ht="17.25" customHeight="1">
      <c r="A192" s="58">
        <v>5221</v>
      </c>
      <c r="B192" s="90" t="s">
        <v>462</v>
      </c>
      <c r="C192" s="107" t="s">
        <v>463</v>
      </c>
      <c r="D192" s="6">
        <f>SUM(E192:F192)</f>
        <v>0</v>
      </c>
      <c r="E192" s="89" t="s">
        <v>52</v>
      </c>
      <c r="F192" s="83"/>
    </row>
    <row r="193" spans="1:6" ht="24.75" customHeight="1">
      <c r="A193" s="58">
        <v>5231</v>
      </c>
      <c r="B193" s="90" t="s">
        <v>464</v>
      </c>
      <c r="C193" s="107" t="s">
        <v>465</v>
      </c>
      <c r="D193" s="6">
        <f>SUM(E193:F193)</f>
        <v>0</v>
      </c>
      <c r="E193" s="89" t="s">
        <v>52</v>
      </c>
      <c r="F193" s="83"/>
    </row>
    <row r="194" spans="1:6" ht="17.25" customHeight="1">
      <c r="A194" s="58">
        <v>5241</v>
      </c>
      <c r="B194" s="90" t="s">
        <v>466</v>
      </c>
      <c r="C194" s="107" t="s">
        <v>467</v>
      </c>
      <c r="D194" s="6">
        <f>SUM(E194:F194)</f>
        <v>0</v>
      </c>
      <c r="E194" s="89" t="s">
        <v>52</v>
      </c>
      <c r="F194" s="83"/>
    </row>
    <row r="195" spans="1:6" ht="12.75">
      <c r="A195" s="58">
        <v>5300</v>
      </c>
      <c r="B195" s="92" t="s">
        <v>468</v>
      </c>
      <c r="C195" s="87" t="s">
        <v>246</v>
      </c>
      <c r="D195" s="83">
        <f>SUM(D197)</f>
        <v>0</v>
      </c>
      <c r="E195" s="89" t="s">
        <v>52</v>
      </c>
      <c r="F195" s="83">
        <f>SUM(F197)</f>
        <v>0</v>
      </c>
    </row>
    <row r="196" spans="1:6" ht="12.75">
      <c r="A196" s="58"/>
      <c r="B196" s="84" t="s">
        <v>244</v>
      </c>
      <c r="C196" s="82"/>
      <c r="D196" s="83"/>
      <c r="E196" s="83"/>
      <c r="F196" s="83"/>
    </row>
    <row r="197" spans="1:6" ht="13.5" customHeight="1">
      <c r="A197" s="58">
        <v>5311</v>
      </c>
      <c r="B197" s="90" t="s">
        <v>469</v>
      </c>
      <c r="C197" s="107" t="s">
        <v>470</v>
      </c>
      <c r="D197" s="6">
        <f>SUM(E197:F197)</f>
        <v>0</v>
      </c>
      <c r="E197" s="89" t="s">
        <v>52</v>
      </c>
      <c r="F197" s="83"/>
    </row>
    <row r="198" spans="1:6" ht="22.5">
      <c r="A198" s="58">
        <v>5400</v>
      </c>
      <c r="B198" s="92" t="s">
        <v>471</v>
      </c>
      <c r="C198" s="87" t="s">
        <v>246</v>
      </c>
      <c r="D198" s="83">
        <f>SUM(D200:D203)</f>
        <v>0</v>
      </c>
      <c r="E198" s="89" t="s">
        <v>52</v>
      </c>
      <c r="F198" s="83">
        <f>SUM(F200:F203)</f>
        <v>0</v>
      </c>
    </row>
    <row r="199" spans="1:6" ht="12.75">
      <c r="A199" s="58"/>
      <c r="B199" s="84" t="s">
        <v>244</v>
      </c>
      <c r="C199" s="82"/>
      <c r="D199" s="83"/>
      <c r="E199" s="83"/>
      <c r="F199" s="83"/>
    </row>
    <row r="200" spans="1:6" ht="12.75">
      <c r="A200" s="58">
        <v>5411</v>
      </c>
      <c r="B200" s="90" t="s">
        <v>472</v>
      </c>
      <c r="C200" s="107" t="s">
        <v>473</v>
      </c>
      <c r="D200" s="6">
        <f>SUM(E200:F200)</f>
        <v>0</v>
      </c>
      <c r="E200" s="89" t="s">
        <v>52</v>
      </c>
      <c r="F200" s="83"/>
    </row>
    <row r="201" spans="1:6" ht="12.75">
      <c r="A201" s="58">
        <v>5421</v>
      </c>
      <c r="B201" s="90" t="s">
        <v>474</v>
      </c>
      <c r="C201" s="107" t="s">
        <v>475</v>
      </c>
      <c r="D201" s="6">
        <f>SUM(E201:F201)</f>
        <v>0</v>
      </c>
      <c r="E201" s="89" t="s">
        <v>52</v>
      </c>
      <c r="F201" s="83"/>
    </row>
    <row r="202" spans="1:6" ht="12.75">
      <c r="A202" s="58">
        <v>5431</v>
      </c>
      <c r="B202" s="90" t="s">
        <v>476</v>
      </c>
      <c r="C202" s="107" t="s">
        <v>477</v>
      </c>
      <c r="D202" s="6">
        <f>SUM(E202:F202)</f>
        <v>0</v>
      </c>
      <c r="E202" s="89" t="s">
        <v>52</v>
      </c>
      <c r="F202" s="83"/>
    </row>
    <row r="203" spans="1:6" ht="12.75">
      <c r="A203" s="58">
        <v>5441</v>
      </c>
      <c r="B203" s="109" t="s">
        <v>478</v>
      </c>
      <c r="C203" s="107" t="s">
        <v>479</v>
      </c>
      <c r="D203" s="6">
        <f>SUM(E203:F203)</f>
        <v>0</v>
      </c>
      <c r="E203" s="89" t="s">
        <v>52</v>
      </c>
      <c r="F203" s="83"/>
    </row>
    <row r="204" spans="1:6" s="2" customFormat="1" ht="59.25" customHeight="1">
      <c r="A204" s="110" t="s">
        <v>480</v>
      </c>
      <c r="B204" s="111" t="s">
        <v>481</v>
      </c>
      <c r="C204" s="110" t="s">
        <v>246</v>
      </c>
      <c r="D204" s="6">
        <f>SUM(D206,D211,D219,D222)</f>
        <v>0</v>
      </c>
      <c r="E204" s="6" t="s">
        <v>482</v>
      </c>
      <c r="F204" s="6">
        <f>SUM(F206,F211,F219,F222)</f>
        <v>0</v>
      </c>
    </row>
    <row r="205" spans="1:6" s="2" customFormat="1" ht="12.75">
      <c r="A205" s="110"/>
      <c r="B205" s="112" t="s">
        <v>2</v>
      </c>
      <c r="C205" s="110"/>
      <c r="D205" s="6"/>
      <c r="E205" s="6"/>
      <c r="F205" s="6"/>
    </row>
    <row r="206" spans="1:6" s="1" customFormat="1" ht="28.5">
      <c r="A206" s="113" t="s">
        <v>483</v>
      </c>
      <c r="B206" s="114" t="s">
        <v>484</v>
      </c>
      <c r="C206" s="115" t="s">
        <v>246</v>
      </c>
      <c r="D206" s="6">
        <f>SUM(D208:D210)</f>
        <v>0</v>
      </c>
      <c r="E206" s="6" t="s">
        <v>482</v>
      </c>
      <c r="F206" s="6">
        <f>SUM(F208:F210)</f>
        <v>0</v>
      </c>
    </row>
    <row r="207" spans="1:6" s="1" customFormat="1" ht="12.75">
      <c r="A207" s="113"/>
      <c r="B207" s="112" t="s">
        <v>2</v>
      </c>
      <c r="C207" s="115"/>
      <c r="D207" s="6"/>
      <c r="E207" s="6"/>
      <c r="F207" s="6"/>
    </row>
    <row r="208" spans="1:6" s="1" customFormat="1" ht="12.75">
      <c r="A208" s="113" t="s">
        <v>485</v>
      </c>
      <c r="B208" s="116" t="s">
        <v>486</v>
      </c>
      <c r="C208" s="113" t="s">
        <v>487</v>
      </c>
      <c r="D208" s="6">
        <f>SUM(E208:F208)</f>
        <v>0</v>
      </c>
      <c r="E208" s="6" t="s">
        <v>7</v>
      </c>
      <c r="F208" s="6"/>
    </row>
    <row r="209" spans="1:6" s="118" customFormat="1" ht="12.75">
      <c r="A209" s="113" t="s">
        <v>488</v>
      </c>
      <c r="B209" s="116" t="s">
        <v>489</v>
      </c>
      <c r="C209" s="113" t="s">
        <v>490</v>
      </c>
      <c r="D209" s="6">
        <f>SUM(E209:F209)</f>
        <v>0</v>
      </c>
      <c r="E209" s="6" t="s">
        <v>7</v>
      </c>
      <c r="F209" s="117"/>
    </row>
    <row r="210" spans="1:6" s="1" customFormat="1" ht="13.5" customHeight="1">
      <c r="A210" s="7" t="s">
        <v>491</v>
      </c>
      <c r="B210" s="116" t="s">
        <v>492</v>
      </c>
      <c r="C210" s="113" t="s">
        <v>493</v>
      </c>
      <c r="D210" s="6">
        <f>SUM(E210:F210)</f>
        <v>0</v>
      </c>
      <c r="E210" s="6" t="s">
        <v>482</v>
      </c>
      <c r="F210" s="6"/>
    </row>
    <row r="211" spans="1:6" s="1" customFormat="1" ht="31.5" customHeight="1">
      <c r="A211" s="7" t="s">
        <v>494</v>
      </c>
      <c r="B211" s="114" t="s">
        <v>495</v>
      </c>
      <c r="C211" s="115" t="s">
        <v>246</v>
      </c>
      <c r="D211" s="6">
        <f>SUM(D213:D214)</f>
        <v>0</v>
      </c>
      <c r="E211" s="6" t="s">
        <v>482</v>
      </c>
      <c r="F211" s="6">
        <f>SUM(F213:F214)</f>
        <v>0</v>
      </c>
    </row>
    <row r="212" spans="1:6" s="1" customFormat="1" ht="12.75">
      <c r="A212" s="7"/>
      <c r="B212" s="112" t="s">
        <v>2</v>
      </c>
      <c r="C212" s="115"/>
      <c r="D212" s="6"/>
      <c r="E212" s="6"/>
      <c r="F212" s="6"/>
    </row>
    <row r="213" spans="1:6" s="1" customFormat="1" ht="29.25" customHeight="1">
      <c r="A213" s="7" t="s">
        <v>496</v>
      </c>
      <c r="B213" s="116" t="s">
        <v>497</v>
      </c>
      <c r="C213" s="115" t="s">
        <v>498</v>
      </c>
      <c r="D213" s="6">
        <f>SUM(E213:F213)</f>
        <v>0</v>
      </c>
      <c r="E213" s="6" t="s">
        <v>482</v>
      </c>
      <c r="F213" s="6"/>
    </row>
    <row r="214" spans="1:6" s="1" customFormat="1" ht="25.5">
      <c r="A214" s="7" t="s">
        <v>499</v>
      </c>
      <c r="B214" s="116" t="s">
        <v>500</v>
      </c>
      <c r="C214" s="115" t="s">
        <v>246</v>
      </c>
      <c r="D214" s="6">
        <f>SUM(D216:D218)</f>
        <v>0</v>
      </c>
      <c r="E214" s="6" t="s">
        <v>482</v>
      </c>
      <c r="F214" s="6">
        <f>SUM(F216:F218)</f>
        <v>0</v>
      </c>
    </row>
    <row r="215" spans="1:6" s="1" customFormat="1" ht="12.75">
      <c r="A215" s="7"/>
      <c r="B215" s="112" t="s">
        <v>57</v>
      </c>
      <c r="C215" s="115"/>
      <c r="D215" s="6"/>
      <c r="E215" s="6"/>
      <c r="F215" s="6"/>
    </row>
    <row r="216" spans="1:6" s="1" customFormat="1" ht="12.75">
      <c r="A216" s="7" t="s">
        <v>501</v>
      </c>
      <c r="B216" s="112" t="s">
        <v>502</v>
      </c>
      <c r="C216" s="113" t="s">
        <v>503</v>
      </c>
      <c r="D216" s="6">
        <f>SUM(E216:F216)</f>
        <v>0</v>
      </c>
      <c r="E216" s="6" t="s">
        <v>7</v>
      </c>
      <c r="F216" s="6"/>
    </row>
    <row r="217" spans="1:6" s="1" customFormat="1" ht="25.5">
      <c r="A217" s="119" t="s">
        <v>504</v>
      </c>
      <c r="B217" s="112" t="s">
        <v>505</v>
      </c>
      <c r="C217" s="115" t="s">
        <v>506</v>
      </c>
      <c r="D217" s="6">
        <f>SUM(E217:F217)</f>
        <v>0</v>
      </c>
      <c r="E217" s="6" t="s">
        <v>482</v>
      </c>
      <c r="F217" s="6"/>
    </row>
    <row r="218" spans="1:6" s="1" customFormat="1" ht="25.5">
      <c r="A218" s="7" t="s">
        <v>507</v>
      </c>
      <c r="B218" s="120" t="s">
        <v>508</v>
      </c>
      <c r="C218" s="115" t="s">
        <v>509</v>
      </c>
      <c r="D218" s="6">
        <f>SUM(E218:F218)</f>
        <v>0</v>
      </c>
      <c r="E218" s="6" t="s">
        <v>482</v>
      </c>
      <c r="F218" s="6"/>
    </row>
    <row r="219" spans="1:6" s="1" customFormat="1" ht="28.5">
      <c r="A219" s="7" t="s">
        <v>510</v>
      </c>
      <c r="B219" s="114" t="s">
        <v>511</v>
      </c>
      <c r="C219" s="115" t="s">
        <v>246</v>
      </c>
      <c r="D219" s="6">
        <f>SUM(D221)</f>
        <v>0</v>
      </c>
      <c r="E219" s="6" t="s">
        <v>482</v>
      </c>
      <c r="F219" s="6">
        <f>SUM(F221)</f>
        <v>0</v>
      </c>
    </row>
    <row r="220" spans="1:6" s="1" customFormat="1" ht="12.75">
      <c r="A220" s="7"/>
      <c r="B220" s="112" t="s">
        <v>2</v>
      </c>
      <c r="C220" s="115"/>
      <c r="D220" s="6"/>
      <c r="E220" s="6"/>
      <c r="F220" s="6"/>
    </row>
    <row r="221" spans="1:6" s="1" customFormat="1" ht="25.5">
      <c r="A221" s="119" t="s">
        <v>512</v>
      </c>
      <c r="B221" s="116" t="s">
        <v>513</v>
      </c>
      <c r="C221" s="110" t="s">
        <v>514</v>
      </c>
      <c r="D221" s="6">
        <f>SUM(E221:F221)</f>
        <v>0</v>
      </c>
      <c r="E221" s="6" t="s">
        <v>482</v>
      </c>
      <c r="F221" s="6"/>
    </row>
    <row r="222" spans="1:6" s="1" customFormat="1" ht="41.25">
      <c r="A222" s="7" t="s">
        <v>515</v>
      </c>
      <c r="B222" s="114" t="s">
        <v>516</v>
      </c>
      <c r="C222" s="115" t="s">
        <v>246</v>
      </c>
      <c r="D222" s="6">
        <f>SUM(D224:D227)</f>
        <v>0</v>
      </c>
      <c r="E222" s="6" t="s">
        <v>482</v>
      </c>
      <c r="F222" s="6">
        <f>SUM(F224:F227)</f>
        <v>0</v>
      </c>
    </row>
    <row r="223" spans="1:6" s="1" customFormat="1" ht="12.75">
      <c r="A223" s="7"/>
      <c r="B223" s="112" t="s">
        <v>2</v>
      </c>
      <c r="C223" s="115"/>
      <c r="D223" s="6"/>
      <c r="E223" s="6"/>
      <c r="F223" s="6"/>
    </row>
    <row r="224" spans="1:6" s="1" customFormat="1" ht="12.75">
      <c r="A224" s="7" t="s">
        <v>517</v>
      </c>
      <c r="B224" s="116" t="s">
        <v>518</v>
      </c>
      <c r="C224" s="113" t="s">
        <v>519</v>
      </c>
      <c r="D224" s="6">
        <f>SUM(E224:F224)</f>
        <v>0</v>
      </c>
      <c r="E224" s="6" t="s">
        <v>482</v>
      </c>
      <c r="F224" s="6"/>
    </row>
    <row r="225" spans="1:6" s="1" customFormat="1" ht="15.75" customHeight="1">
      <c r="A225" s="119" t="s">
        <v>520</v>
      </c>
      <c r="B225" s="116" t="s">
        <v>521</v>
      </c>
      <c r="C225" s="110" t="s">
        <v>522</v>
      </c>
      <c r="D225" s="6">
        <f>SUM(E225:F225)</f>
        <v>0</v>
      </c>
      <c r="E225" s="6" t="s">
        <v>482</v>
      </c>
      <c r="F225" s="6"/>
    </row>
    <row r="226" spans="1:6" s="1" customFormat="1" ht="25.5">
      <c r="A226" s="7" t="s">
        <v>523</v>
      </c>
      <c r="B226" s="116" t="s">
        <v>524</v>
      </c>
      <c r="C226" s="115" t="s">
        <v>525</v>
      </c>
      <c r="D226" s="6">
        <f>SUM(E226:F226)</f>
        <v>0</v>
      </c>
      <c r="E226" s="6" t="s">
        <v>482</v>
      </c>
      <c r="F226" s="6"/>
    </row>
    <row r="227" spans="1:6" s="1" customFormat="1" ht="25.5">
      <c r="A227" s="7" t="s">
        <v>526</v>
      </c>
      <c r="B227" s="116" t="s">
        <v>527</v>
      </c>
      <c r="C227" s="115" t="s">
        <v>528</v>
      </c>
      <c r="D227" s="6">
        <f>SUM(E227:F227)</f>
        <v>0</v>
      </c>
      <c r="E227" s="6" t="s">
        <v>482</v>
      </c>
      <c r="F227" s="6"/>
    </row>
    <row r="228" spans="1:6" ht="12.75">
      <c r="A228" s="79"/>
      <c r="B228" s="79"/>
      <c r="C228" s="121"/>
      <c r="D228" s="79"/>
      <c r="E228" s="79"/>
      <c r="F228" s="79"/>
    </row>
  </sheetData>
  <sheetProtection/>
  <protectedRanges>
    <protectedRange sqref="E102" name="Range18"/>
    <protectedRange sqref="D207:F207 F216 D215:F215 D212:F212 F208:F210 F213 D205:F205" name="Range15"/>
    <protectedRange sqref="D172:F172 D174:F174 D184:F184 F180:F182 D179:F179 F175:F177 D170:F170" name="Range13"/>
    <protectedRange sqref="E144:E145 E148:E151 D141:F141 E139 D143:F143 D147:F147 D138:F138" name="Range11"/>
    <protectedRange sqref="D108:E108 E111:E114 E116:E118 D115:F115 D119:F119 D110:E110" name="Range9"/>
    <protectedRange sqref="D96:F96 D94:F94 D90:F90 E87:E88 E91:E92 D86:F86" name="Range7"/>
    <protectedRange sqref="D71:F71 E72:E73 D69:F69 E60:E67 D59:F59" name="Range5"/>
    <protectedRange sqref="E38:E40 E29:E35 D26:F26 E24:F24 D28:F28 D37:F37 D23:F23" name="Range3"/>
    <protectedRange sqref="D11:F11 D13:F13 D15:F15 D20:F20 E16:E18 D9:F9" name="Range1"/>
    <protectedRange sqref="E56:E57 E43:E50 E53 D52:F52 D55:F55 D42:F42" name="Range4"/>
    <protectedRange sqref="D84:F84 E80:E82 D79:F79 E76:E77 D75:F75" name="Range6"/>
    <protectedRange sqref="E97:E98 D100:F100 E105:E106 E101 D104:E104" name="Range8"/>
    <protectedRange sqref="D128:F128 E120:E124 E129:E130 E133:E136 D132:F132 D126:F126" name="Range10"/>
    <protectedRange sqref="D163:F163 E161 D156:F156 E154 E168 E164 D160:F160 E157:E158 E167:F167 D166:F166 D153:F153" name="Range12"/>
    <protectedRange sqref="F185:F188 D196:F196 D190:F190 D199:F199 F191:F194 F200:F203" name="Range14"/>
    <protectedRange sqref="F217:F218 F224:F227 D220:F220 D223:F223 F221" name="Range16"/>
    <protectedRange sqref="E21" name="Range17"/>
    <protectedRange sqref="F197" name="Range21"/>
  </protectedRanges>
  <mergeCells count="7">
    <mergeCell ref="E4:F4"/>
    <mergeCell ref="A1:F1"/>
    <mergeCell ref="A2:F2"/>
    <mergeCell ref="E5:F5"/>
    <mergeCell ref="D5:D6"/>
    <mergeCell ref="A5:A6"/>
    <mergeCell ref="B5:C6"/>
  </mergeCells>
  <printOptions/>
  <pageMargins left="0.23" right="0.2" top="0.18" bottom="0.16" header="0.16" footer="0.16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16384" width="9.140625" style="1" customWidth="1"/>
  </cols>
  <sheetData>
    <row r="1" spans="1:5" ht="16.5">
      <c r="A1" s="334" t="s">
        <v>537</v>
      </c>
      <c r="B1" s="334"/>
      <c r="C1" s="334"/>
      <c r="D1" s="334"/>
      <c r="E1" s="334"/>
    </row>
    <row r="2" spans="1:5" ht="42" customHeight="1">
      <c r="A2" s="335" t="s">
        <v>538</v>
      </c>
      <c r="B2" s="335"/>
      <c r="C2" s="335"/>
      <c r="D2" s="335"/>
      <c r="E2" s="335"/>
    </row>
    <row r="3" spans="1:5" ht="30" customHeight="1" thickBot="1">
      <c r="A3" s="77"/>
      <c r="B3" s="76"/>
      <c r="C3" s="76"/>
      <c r="D3" s="336" t="s">
        <v>46</v>
      </c>
      <c r="E3" s="336"/>
    </row>
    <row r="4" spans="1:5" ht="13.5" customHeight="1" thickBot="1">
      <c r="A4" s="326" t="s">
        <v>531</v>
      </c>
      <c r="B4" s="329"/>
      <c r="C4" s="332" t="s">
        <v>0</v>
      </c>
      <c r="D4" s="332"/>
      <c r="E4" s="333"/>
    </row>
    <row r="5" spans="1:5" ht="30" customHeight="1" thickBot="1">
      <c r="A5" s="327"/>
      <c r="B5" s="330"/>
      <c r="C5" s="127" t="s">
        <v>47</v>
      </c>
      <c r="D5" s="128" t="s">
        <v>48</v>
      </c>
      <c r="E5" s="129"/>
    </row>
    <row r="6" spans="1:5" ht="26.25" thickBot="1">
      <c r="A6" s="328"/>
      <c r="B6" s="331"/>
      <c r="C6" s="130" t="s">
        <v>532</v>
      </c>
      <c r="D6" s="131" t="s">
        <v>50</v>
      </c>
      <c r="E6" s="131" t="s">
        <v>51</v>
      </c>
    </row>
    <row r="7" spans="1:5" ht="13.5" thickBot="1">
      <c r="A7" s="132">
        <v>1</v>
      </c>
      <c r="B7" s="132">
        <v>2</v>
      </c>
      <c r="C7" s="3">
        <v>3</v>
      </c>
      <c r="D7" s="133">
        <v>4</v>
      </c>
      <c r="E7" s="134">
        <v>5</v>
      </c>
    </row>
    <row r="8" spans="1:5" ht="30" customHeight="1" thickBot="1">
      <c r="A8" s="135">
        <v>8000</v>
      </c>
      <c r="B8" s="136" t="s">
        <v>533</v>
      </c>
      <c r="C8" s="137">
        <f>SUM(D8:E8)</f>
        <v>0</v>
      </c>
      <c r="D8" s="137">
        <f>'[1]Ekamutner'!E12-'[1]Gorcarnakan caxs'!G12</f>
        <v>0</v>
      </c>
      <c r="E8" s="137">
        <f>'[1]Ekamutner'!F12-'[1]Gorcarnakan caxs'!H12</f>
        <v>0</v>
      </c>
    </row>
    <row r="9" spans="1:5" ht="12.75">
      <c r="A9" s="9"/>
      <c r="B9" s="9"/>
      <c r="C9" s="9"/>
      <c r="D9" s="9"/>
      <c r="E9" s="9"/>
    </row>
    <row r="10" spans="1:5" ht="12.75">
      <c r="A10" s="9"/>
      <c r="B10" s="9"/>
      <c r="C10" s="9"/>
      <c r="D10" s="9"/>
      <c r="E10" s="9"/>
    </row>
    <row r="11" spans="1:5" ht="12.75">
      <c r="A11" s="9"/>
      <c r="B11" s="9"/>
      <c r="C11" s="9"/>
      <c r="D11" s="9"/>
      <c r="E11" s="9"/>
    </row>
    <row r="12" spans="1:5" ht="12.75">
      <c r="A12" s="9"/>
      <c r="B12" s="9"/>
      <c r="C12" s="9"/>
      <c r="D12" s="9"/>
      <c r="E12" s="9"/>
    </row>
    <row r="13" spans="1:5" ht="12.75">
      <c r="A13" s="9"/>
      <c r="B13" s="138" t="s">
        <v>534</v>
      </c>
      <c r="C13" s="139">
        <f>C8+'[1]Dificiti caxs'!D12</f>
        <v>0</v>
      </c>
      <c r="D13" s="139">
        <f>D8+'[1]Dificiti caxs'!E12</f>
        <v>0</v>
      </c>
      <c r="E13" s="139">
        <f>E8+'[1]Dificiti caxs'!F12</f>
        <v>0</v>
      </c>
    </row>
    <row r="14" spans="1:5" ht="12.75">
      <c r="A14" s="9"/>
      <c r="B14" s="138" t="s">
        <v>535</v>
      </c>
      <c r="C14" s="139">
        <f>'[1]Gorcarnakan caxs'!F12-'[1]Tntesagitakan '!D12</f>
        <v>0</v>
      </c>
      <c r="D14" s="139">
        <f>'[1]Gorcarnakan caxs'!G12-'[1]Tntesagitakan '!E12</f>
        <v>0</v>
      </c>
      <c r="E14" s="139">
        <f>'[1]Gorcarnakan caxs'!H12-'[1]Tntesagitakan '!F12</f>
        <v>0</v>
      </c>
    </row>
    <row r="15" spans="1:5" ht="12.75">
      <c r="A15" s="9"/>
      <c r="B15" s="138" t="s">
        <v>536</v>
      </c>
      <c r="C15" s="139">
        <f>'[1]Gorcarnakan caxs'!F310-'[1]Tntesagitakan '!D171</f>
        <v>0</v>
      </c>
      <c r="D15" s="139">
        <f>'[1]Gorcarnakan caxs'!G310-'[1]Tntesagitakan '!E171</f>
        <v>0</v>
      </c>
      <c r="E15" s="139">
        <f>'[1]Gorcarnakan caxs'!H310-'[1]Tntesagitakan '!F171</f>
        <v>0</v>
      </c>
    </row>
    <row r="16" spans="1:5" ht="12.75">
      <c r="A16" s="9"/>
      <c r="B16" s="140"/>
      <c r="C16" s="141"/>
      <c r="D16" s="141"/>
      <c r="E16" s="141"/>
    </row>
    <row r="17" spans="1:5" ht="12.75">
      <c r="A17" s="9"/>
      <c r="B17" s="140"/>
      <c r="C17" s="141"/>
      <c r="D17" s="141"/>
      <c r="E17" s="141"/>
    </row>
    <row r="18" spans="1:5" ht="12.75">
      <c r="A18" s="9"/>
      <c r="B18" s="140"/>
      <c r="C18" s="141"/>
      <c r="D18" s="141"/>
      <c r="E18" s="141"/>
    </row>
    <row r="19" spans="1:5" ht="12.75">
      <c r="A19" s="9"/>
      <c r="B19" s="9"/>
      <c r="C19" s="9"/>
      <c r="D19" s="9"/>
      <c r="E19" s="9"/>
    </row>
    <row r="32" spans="1:3" ht="12.75">
      <c r="A32" s="142"/>
      <c r="B32" s="143"/>
      <c r="C32" s="144"/>
    </row>
    <row r="33" spans="1:3" ht="12.75">
      <c r="A33" s="142"/>
      <c r="B33" s="145"/>
      <c r="C33" s="144"/>
    </row>
    <row r="34" spans="1:3" ht="12.75">
      <c r="A34" s="142"/>
      <c r="B34" s="143"/>
      <c r="C34" s="144"/>
    </row>
    <row r="35" spans="1:3" ht="12.75">
      <c r="A35" s="142"/>
      <c r="B35" s="143"/>
      <c r="C35" s="144"/>
    </row>
    <row r="36" spans="1:3" ht="12.75">
      <c r="A36" s="142"/>
      <c r="B36" s="143"/>
      <c r="C36" s="144"/>
    </row>
    <row r="37" spans="1:3" ht="12.75">
      <c r="A37" s="142"/>
      <c r="B37" s="143"/>
      <c r="C37" s="144"/>
    </row>
    <row r="38" spans="2:3" ht="12.75">
      <c r="B38" s="143"/>
      <c r="C38" s="144"/>
    </row>
    <row r="39" spans="2:3" ht="12.75">
      <c r="B39" s="143"/>
      <c r="C39" s="144"/>
    </row>
    <row r="40" spans="2:3" ht="12.75">
      <c r="B40" s="143"/>
      <c r="C40" s="144"/>
    </row>
    <row r="41" spans="2:3" ht="12.75">
      <c r="B41" s="143"/>
      <c r="C41" s="144"/>
    </row>
    <row r="42" spans="2:3" ht="12.75">
      <c r="B42" s="143"/>
      <c r="C42" s="144"/>
    </row>
    <row r="43" spans="2:3" ht="12.75">
      <c r="B43" s="143"/>
      <c r="C43" s="144"/>
    </row>
    <row r="44" spans="2:3" ht="12.75">
      <c r="B44" s="143"/>
      <c r="C44" s="144"/>
    </row>
    <row r="45" spans="2:3" ht="12.75">
      <c r="B45" s="143"/>
      <c r="C45" s="144"/>
    </row>
    <row r="46" spans="2:3" ht="12.75">
      <c r="B46" s="143"/>
      <c r="C46" s="144"/>
    </row>
    <row r="47" spans="2:3" ht="12.75">
      <c r="B47" s="143"/>
      <c r="C47" s="144"/>
    </row>
    <row r="48" spans="2:3" ht="12.75">
      <c r="B48" s="143"/>
      <c r="C48" s="144"/>
    </row>
    <row r="49" ht="12.75">
      <c r="B49" s="146"/>
    </row>
    <row r="50" ht="12.75">
      <c r="B50" s="146"/>
    </row>
    <row r="51" ht="12.75">
      <c r="B51" s="146"/>
    </row>
    <row r="52" ht="12.75">
      <c r="B52" s="146"/>
    </row>
    <row r="53" ht="12.75">
      <c r="B53" s="146"/>
    </row>
    <row r="54" ht="12.75">
      <c r="B54" s="146"/>
    </row>
    <row r="55" ht="12.75">
      <c r="B55" s="146"/>
    </row>
    <row r="56" ht="12.75">
      <c r="B56" s="146"/>
    </row>
    <row r="57" ht="12.75">
      <c r="B57" s="146"/>
    </row>
    <row r="58" ht="12.75">
      <c r="B58" s="146"/>
    </row>
    <row r="59" ht="12.75">
      <c r="B59" s="146"/>
    </row>
    <row r="60" ht="12.75">
      <c r="B60" s="146"/>
    </row>
    <row r="61" ht="12.75">
      <c r="B61" s="146"/>
    </row>
    <row r="62" ht="12.75">
      <c r="B62" s="146"/>
    </row>
    <row r="63" ht="12.75">
      <c r="B63" s="146"/>
    </row>
    <row r="64" ht="12.75">
      <c r="B64" s="146"/>
    </row>
    <row r="65" ht="12.75">
      <c r="B65" s="146"/>
    </row>
    <row r="66" ht="12.75">
      <c r="B66" s="146"/>
    </row>
    <row r="67" ht="12.75">
      <c r="B67" s="146"/>
    </row>
    <row r="68" ht="12.75">
      <c r="B68" s="146"/>
    </row>
    <row r="69" ht="12.75">
      <c r="B69" s="146"/>
    </row>
    <row r="70" ht="12.75">
      <c r="B70" s="146"/>
    </row>
    <row r="71" ht="12.75">
      <c r="B71" s="146"/>
    </row>
    <row r="72" ht="12.75">
      <c r="B72" s="146"/>
    </row>
    <row r="73" ht="12.75">
      <c r="B73" s="146"/>
    </row>
    <row r="74" ht="12.75">
      <c r="B74" s="146"/>
    </row>
    <row r="75" ht="12.75">
      <c r="B75" s="146"/>
    </row>
    <row r="76" ht="12.75">
      <c r="B76" s="146"/>
    </row>
    <row r="77" ht="12.75">
      <c r="B77" s="146"/>
    </row>
    <row r="78" ht="12.75">
      <c r="B78" s="146"/>
    </row>
    <row r="79" ht="12.75">
      <c r="B79" s="146"/>
    </row>
    <row r="80" ht="12.75">
      <c r="B80" s="146"/>
    </row>
    <row r="81" ht="12.75">
      <c r="B81" s="146"/>
    </row>
    <row r="82" ht="12.75">
      <c r="B82" s="146"/>
    </row>
    <row r="83" ht="12.75">
      <c r="B83" s="146"/>
    </row>
    <row r="84" ht="12.75">
      <c r="B84" s="146"/>
    </row>
    <row r="85" ht="12.75">
      <c r="B85" s="146"/>
    </row>
    <row r="86" ht="12.75">
      <c r="B86" s="146"/>
    </row>
    <row r="87" ht="12.75">
      <c r="B87" s="146"/>
    </row>
    <row r="88" ht="12.75">
      <c r="B88" s="146"/>
    </row>
    <row r="89" ht="12.75">
      <c r="B89" s="146"/>
    </row>
    <row r="90" ht="12.75">
      <c r="B90" s="146"/>
    </row>
    <row r="91" ht="12.75">
      <c r="B91" s="146"/>
    </row>
    <row r="92" ht="12.75">
      <c r="B92" s="146"/>
    </row>
    <row r="93" ht="12.75">
      <c r="B93" s="146"/>
    </row>
    <row r="94" ht="12.75">
      <c r="B94" s="146"/>
    </row>
    <row r="95" ht="12.75">
      <c r="B95" s="146"/>
    </row>
    <row r="96" ht="12.75">
      <c r="B96" s="146"/>
    </row>
    <row r="97" ht="12.75">
      <c r="B97" s="146"/>
    </row>
    <row r="98" ht="12.75">
      <c r="B98" s="146"/>
    </row>
    <row r="99" ht="12.75">
      <c r="B99" s="146"/>
    </row>
    <row r="100" ht="12.75">
      <c r="B100" s="146"/>
    </row>
    <row r="101" ht="12.75">
      <c r="B101" s="146"/>
    </row>
    <row r="102" ht="12.75">
      <c r="B102" s="146"/>
    </row>
    <row r="103" ht="12.75">
      <c r="B103" s="146"/>
    </row>
    <row r="104" ht="12.75">
      <c r="B104" s="146"/>
    </row>
    <row r="105" ht="12.75">
      <c r="B105" s="146"/>
    </row>
    <row r="106" ht="12.75">
      <c r="B106" s="146"/>
    </row>
    <row r="107" ht="12.75">
      <c r="B107" s="146"/>
    </row>
    <row r="108" ht="12.75">
      <c r="B108" s="146"/>
    </row>
    <row r="109" ht="12.75">
      <c r="B109" s="146"/>
    </row>
    <row r="110" ht="12.75">
      <c r="B110" s="146"/>
    </row>
    <row r="111" ht="12.75">
      <c r="B111" s="146"/>
    </row>
    <row r="112" ht="12.75">
      <c r="B112" s="146"/>
    </row>
    <row r="113" ht="12.75">
      <c r="B113" s="146"/>
    </row>
    <row r="114" ht="12.75">
      <c r="B114" s="146"/>
    </row>
    <row r="115" ht="12.75">
      <c r="B115" s="146"/>
    </row>
    <row r="116" ht="12.75">
      <c r="B116" s="146"/>
    </row>
    <row r="117" ht="12.75">
      <c r="B117" s="146"/>
    </row>
    <row r="118" ht="12.75">
      <c r="B118" s="146"/>
    </row>
    <row r="119" ht="12.75">
      <c r="B119" s="146"/>
    </row>
    <row r="120" ht="12.75">
      <c r="B120" s="146"/>
    </row>
    <row r="121" ht="12.75">
      <c r="B121" s="146"/>
    </row>
    <row r="122" ht="12.75">
      <c r="B122" s="146"/>
    </row>
    <row r="123" ht="12.75">
      <c r="B123" s="146"/>
    </row>
    <row r="124" ht="12.75">
      <c r="B124" s="146"/>
    </row>
    <row r="125" ht="12.75">
      <c r="B125" s="146"/>
    </row>
    <row r="126" ht="12.75">
      <c r="B126" s="146"/>
    </row>
    <row r="127" ht="12.75">
      <c r="B127" s="146"/>
    </row>
    <row r="128" ht="12.75">
      <c r="B128" s="146"/>
    </row>
    <row r="129" ht="12.75">
      <c r="B129" s="146"/>
    </row>
    <row r="130" ht="12.75">
      <c r="B130" s="146"/>
    </row>
    <row r="131" ht="12.75">
      <c r="B131" s="146"/>
    </row>
    <row r="132" ht="12.75">
      <c r="B132" s="146"/>
    </row>
    <row r="133" ht="12.75">
      <c r="B133" s="146"/>
    </row>
    <row r="134" ht="12.75">
      <c r="B134" s="146"/>
    </row>
    <row r="135" ht="12.75">
      <c r="B135" s="146"/>
    </row>
    <row r="136" ht="12.75">
      <c r="B136" s="146"/>
    </row>
    <row r="137" ht="12.75">
      <c r="B137" s="146"/>
    </row>
    <row r="138" ht="12.75">
      <c r="B138" s="146"/>
    </row>
    <row r="139" ht="12.75">
      <c r="B139" s="146"/>
    </row>
    <row r="140" ht="12.75">
      <c r="B140" s="146"/>
    </row>
    <row r="141" ht="12.75">
      <c r="B141" s="146"/>
    </row>
    <row r="142" ht="12.75">
      <c r="B142" s="146"/>
    </row>
    <row r="143" ht="12.75">
      <c r="B143" s="146"/>
    </row>
    <row r="144" ht="12.75">
      <c r="B144" s="146"/>
    </row>
    <row r="145" ht="12.75">
      <c r="B145" s="146"/>
    </row>
    <row r="146" ht="12.75">
      <c r="B146" s="146"/>
    </row>
    <row r="147" ht="12.75">
      <c r="B147" s="146"/>
    </row>
    <row r="148" ht="12.75">
      <c r="B148" s="146"/>
    </row>
    <row r="149" ht="12.75">
      <c r="B149" s="146"/>
    </row>
    <row r="150" ht="12.75">
      <c r="B150" s="146"/>
    </row>
    <row r="151" ht="12.75">
      <c r="B151" s="146"/>
    </row>
    <row r="152" ht="12.75">
      <c r="B152" s="146"/>
    </row>
    <row r="153" ht="12.75">
      <c r="B153" s="146"/>
    </row>
    <row r="154" ht="12.75">
      <c r="B154" s="146"/>
    </row>
    <row r="155" ht="12.75">
      <c r="B155" s="146"/>
    </row>
    <row r="156" ht="12.75">
      <c r="B156" s="146"/>
    </row>
    <row r="157" ht="12.75">
      <c r="B157" s="146"/>
    </row>
    <row r="158" ht="12.75">
      <c r="B158" s="146"/>
    </row>
    <row r="159" ht="12.75">
      <c r="B159" s="146"/>
    </row>
    <row r="160" ht="12.75">
      <c r="B160" s="146"/>
    </row>
    <row r="161" ht="12.75">
      <c r="B161" s="146"/>
    </row>
    <row r="162" ht="12.75">
      <c r="B162" s="146"/>
    </row>
    <row r="163" ht="12.75">
      <c r="B163" s="146"/>
    </row>
    <row r="164" ht="12.75">
      <c r="B164" s="146"/>
    </row>
    <row r="165" ht="12.75">
      <c r="B165" s="146"/>
    </row>
    <row r="166" ht="12.75">
      <c r="B166" s="146"/>
    </row>
    <row r="167" ht="12.75">
      <c r="B167" s="146"/>
    </row>
    <row r="168" ht="12.75">
      <c r="B168" s="146"/>
    </row>
    <row r="169" ht="12.75">
      <c r="B169" s="146"/>
    </row>
    <row r="170" ht="12.75">
      <c r="B170" s="146"/>
    </row>
    <row r="171" ht="12.75">
      <c r="B171" s="146"/>
    </row>
    <row r="172" ht="12.75">
      <c r="B172" s="146"/>
    </row>
    <row r="173" ht="12.75">
      <c r="B173" s="146"/>
    </row>
    <row r="174" ht="12.75">
      <c r="B174" s="146"/>
    </row>
    <row r="175" ht="12.75">
      <c r="B175" s="146"/>
    </row>
    <row r="176" ht="12.75">
      <c r="B176" s="146"/>
    </row>
    <row r="177" ht="12.75">
      <c r="B177" s="146"/>
    </row>
    <row r="178" ht="12.75">
      <c r="B178" s="146"/>
    </row>
    <row r="179" ht="12.75">
      <c r="B179" s="146"/>
    </row>
    <row r="180" ht="12.75">
      <c r="B180" s="146"/>
    </row>
    <row r="181" ht="12.75">
      <c r="B181" s="146"/>
    </row>
    <row r="182" ht="12.75">
      <c r="B182" s="146"/>
    </row>
    <row r="183" ht="12.75">
      <c r="B183" s="146"/>
    </row>
    <row r="184" ht="12.75">
      <c r="B184" s="146"/>
    </row>
    <row r="185" ht="12.75">
      <c r="B185" s="146"/>
    </row>
    <row r="186" ht="12.75">
      <c r="B186" s="146"/>
    </row>
    <row r="187" ht="12.75">
      <c r="B187" s="146"/>
    </row>
    <row r="188" ht="12.75">
      <c r="B188" s="146"/>
    </row>
    <row r="189" ht="12.75">
      <c r="B189" s="146"/>
    </row>
    <row r="190" ht="12.75">
      <c r="B190" s="146"/>
    </row>
    <row r="191" ht="12.75">
      <c r="B191" s="146"/>
    </row>
    <row r="192" ht="12.75">
      <c r="B192" s="146"/>
    </row>
    <row r="193" ht="12.75">
      <c r="B193" s="146"/>
    </row>
    <row r="194" ht="12.75">
      <c r="B194" s="146"/>
    </row>
    <row r="195" ht="12.75">
      <c r="B195" s="146"/>
    </row>
    <row r="196" ht="12.75">
      <c r="B196" s="146"/>
    </row>
    <row r="197" ht="12.75">
      <c r="B197" s="146"/>
    </row>
    <row r="198" ht="12.75">
      <c r="B198" s="146"/>
    </row>
    <row r="199" ht="12.75">
      <c r="B199" s="146"/>
    </row>
    <row r="200" ht="12.75">
      <c r="B200" s="146"/>
    </row>
    <row r="201" ht="12.75">
      <c r="B201" s="146"/>
    </row>
    <row r="202" ht="12.75">
      <c r="B202" s="146"/>
    </row>
    <row r="203" ht="12.75">
      <c r="B203" s="146"/>
    </row>
    <row r="204" ht="12.75">
      <c r="B204" s="146"/>
    </row>
    <row r="205" ht="12.75">
      <c r="B205" s="146"/>
    </row>
    <row r="206" ht="12.75">
      <c r="B206" s="146"/>
    </row>
    <row r="207" ht="12.75">
      <c r="B207" s="146"/>
    </row>
    <row r="208" ht="12.75">
      <c r="B208" s="146"/>
    </row>
    <row r="209" ht="12.75">
      <c r="B209" s="146"/>
    </row>
    <row r="210" ht="12.75">
      <c r="B210" s="146"/>
    </row>
    <row r="211" ht="12.75">
      <c r="B211" s="146"/>
    </row>
  </sheetData>
  <sheetProtection/>
  <mergeCells count="6">
    <mergeCell ref="A4:A6"/>
    <mergeCell ref="B4:B6"/>
    <mergeCell ref="C4:E4"/>
    <mergeCell ref="A1:E1"/>
    <mergeCell ref="A2:E2"/>
    <mergeCell ref="D3:E3"/>
  </mergeCells>
  <printOptions/>
  <pageMargins left="0.7" right="0.7" top="0.24" bottom="0.44" header="0.2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J22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0.42578125" style="1" customWidth="1"/>
    <col min="2" max="2" width="4.7109375" style="1" customWidth="1"/>
    <col min="3" max="3" width="26.421875" style="1" customWidth="1"/>
    <col min="4" max="4" width="14.00390625" style="1" customWidth="1"/>
    <col min="5" max="5" width="13.57421875" style="1" customWidth="1"/>
    <col min="6" max="6" width="15.00390625" style="1" customWidth="1"/>
    <col min="7" max="16384" width="9.140625" style="1" customWidth="1"/>
  </cols>
  <sheetData>
    <row r="5" spans="3:6" ht="12.75">
      <c r="C5" s="337" t="s">
        <v>627</v>
      </c>
      <c r="D5" s="337"/>
      <c r="E5" s="337"/>
      <c r="F5" s="337"/>
    </row>
    <row r="7" ht="12.75">
      <c r="B7" s="1" t="s">
        <v>628</v>
      </c>
    </row>
    <row r="8" ht="12.75">
      <c r="B8" s="1" t="s">
        <v>629</v>
      </c>
    </row>
    <row r="11" spans="2:6" ht="38.25">
      <c r="B11" s="174" t="s">
        <v>644</v>
      </c>
      <c r="C11" s="174" t="s">
        <v>630</v>
      </c>
      <c r="D11" s="169" t="s">
        <v>631</v>
      </c>
      <c r="E11" s="169" t="s">
        <v>632</v>
      </c>
      <c r="F11" s="169" t="s">
        <v>633</v>
      </c>
    </row>
    <row r="12" spans="2:6" ht="51">
      <c r="B12" s="174">
        <v>1</v>
      </c>
      <c r="C12" s="175" t="s">
        <v>626</v>
      </c>
      <c r="D12" s="170">
        <f>SUM(D13,D14)</f>
        <v>0</v>
      </c>
      <c r="E12" s="170">
        <f>SUM(E13,E14)</f>
        <v>0</v>
      </c>
      <c r="F12" s="170">
        <f>SUM(F13,F14)</f>
        <v>0</v>
      </c>
    </row>
    <row r="13" spans="2:6" ht="27" customHeight="1">
      <c r="B13" s="174">
        <v>1.1</v>
      </c>
      <c r="C13" s="175" t="s">
        <v>634</v>
      </c>
      <c r="D13" s="172"/>
      <c r="E13" s="172"/>
      <c r="F13" s="172"/>
    </row>
    <row r="14" spans="2:6" ht="37.5" customHeight="1">
      <c r="B14" s="174">
        <v>1.2</v>
      </c>
      <c r="C14" s="175" t="s">
        <v>635</v>
      </c>
      <c r="D14" s="172"/>
      <c r="E14" s="172"/>
      <c r="F14" s="172"/>
    </row>
    <row r="15" spans="2:6" ht="38.25">
      <c r="B15" s="174">
        <v>2</v>
      </c>
      <c r="C15" s="175" t="s">
        <v>636</v>
      </c>
      <c r="D15" s="170">
        <f>SUM(D16,D17)</f>
        <v>0</v>
      </c>
      <c r="E15" s="170">
        <f>SUM(E16,E17)</f>
        <v>0</v>
      </c>
      <c r="F15" s="170">
        <f>SUM(F16,F17)</f>
        <v>0</v>
      </c>
    </row>
    <row r="16" spans="2:6" ht="26.25" customHeight="1">
      <c r="B16" s="174">
        <v>2.1</v>
      </c>
      <c r="C16" s="175" t="s">
        <v>637</v>
      </c>
      <c r="D16" s="172"/>
      <c r="E16" s="171"/>
      <c r="F16" s="172"/>
    </row>
    <row r="17" spans="2:6" ht="31.5" customHeight="1">
      <c r="B17" s="174">
        <v>2.2</v>
      </c>
      <c r="C17" s="175" t="s">
        <v>638</v>
      </c>
      <c r="D17" s="172"/>
      <c r="E17" s="172"/>
      <c r="F17" s="172"/>
    </row>
    <row r="18" spans="2:10" ht="38.25">
      <c r="B18" s="174">
        <v>3</v>
      </c>
      <c r="C18" s="175" t="s">
        <v>639</v>
      </c>
      <c r="D18" s="170">
        <f>SUM(D19,D20)</f>
        <v>0</v>
      </c>
      <c r="E18" s="170">
        <f>SUM(E19,E20)</f>
        <v>0</v>
      </c>
      <c r="F18" s="170">
        <f>SUM(F19,F20)</f>
        <v>0</v>
      </c>
      <c r="H18" s="173"/>
      <c r="I18" s="173"/>
      <c r="J18" s="173"/>
    </row>
    <row r="19" spans="2:6" ht="31.5" customHeight="1">
      <c r="B19" s="174">
        <v>3.1</v>
      </c>
      <c r="C19" s="175" t="s">
        <v>640</v>
      </c>
      <c r="D19" s="172"/>
      <c r="E19" s="172"/>
      <c r="F19" s="172"/>
    </row>
    <row r="20" spans="2:6" ht="31.5" customHeight="1">
      <c r="B20" s="174">
        <v>3.2</v>
      </c>
      <c r="C20" s="175" t="s">
        <v>641</v>
      </c>
      <c r="D20" s="172"/>
      <c r="E20" s="172"/>
      <c r="F20" s="172"/>
    </row>
    <row r="21" spans="2:6" ht="25.5">
      <c r="B21" s="174">
        <v>4</v>
      </c>
      <c r="C21" s="175" t="s">
        <v>642</v>
      </c>
      <c r="D21" s="176"/>
      <c r="E21" s="176"/>
      <c r="F21" s="177" t="s">
        <v>246</v>
      </c>
    </row>
    <row r="22" spans="2:6" ht="25.5">
      <c r="B22" s="174">
        <v>5</v>
      </c>
      <c r="C22" s="175" t="s">
        <v>643</v>
      </c>
      <c r="D22" s="176"/>
      <c r="E22" s="176"/>
      <c r="F22" s="177" t="s">
        <v>246</v>
      </c>
    </row>
  </sheetData>
  <sheetProtection/>
  <mergeCells count="1">
    <mergeCell ref="C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</cp:lastModifiedBy>
  <cp:lastPrinted>2021-12-30T07:25:42Z</cp:lastPrinted>
  <dcterms:created xsi:type="dcterms:W3CDTF">2014-12-23T06:44:04Z</dcterms:created>
  <dcterms:modified xsi:type="dcterms:W3CDTF">2022-01-11T11:12:55Z</dcterms:modified>
  <cp:category/>
  <cp:version/>
  <cp:contentType/>
  <cp:contentStatus/>
</cp:coreProperties>
</file>