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7995" activeTab="3"/>
  </bookViews>
  <sheets>
    <sheet name="grutyun" sheetId="1" r:id="rId1"/>
    <sheet name="1.ekamutner" sheetId="2" r:id="rId2"/>
    <sheet name="2.Gorcarnakan tsaxs" sheetId="3" r:id="rId3"/>
    <sheet name="3.Tntesagitakan tsaxs" sheetId="4" r:id="rId4"/>
    <sheet name="4.Devicit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39" i="2" l="1"/>
  <c r="D38" i="2"/>
  <c r="D37" i="2"/>
  <c r="D36" i="2"/>
  <c r="D35" i="2"/>
  <c r="D34" i="2"/>
  <c r="E119" i="4"/>
  <c r="E117" i="4" s="1"/>
  <c r="E113" i="4" s="1"/>
  <c r="G275" i="3"/>
  <c r="E15" i="5"/>
  <c r="D15" i="5"/>
  <c r="C15" i="5"/>
  <c r="E14" i="5"/>
  <c r="D14" i="5"/>
  <c r="C14" i="5"/>
  <c r="E8" i="5"/>
  <c r="E13" i="5"/>
  <c r="D8" i="5"/>
  <c r="D13" i="5"/>
  <c r="D226" i="4"/>
  <c r="D225" i="4"/>
  <c r="D224" i="4"/>
  <c r="D223" i="4"/>
  <c r="F221" i="4"/>
  <c r="D220" i="4"/>
  <c r="F218" i="4"/>
  <c r="D218" i="4"/>
  <c r="D217" i="4"/>
  <c r="D216" i="4"/>
  <c r="D215" i="4"/>
  <c r="F213" i="4"/>
  <c r="D212" i="4"/>
  <c r="F210" i="4"/>
  <c r="D209" i="4"/>
  <c r="D208" i="4"/>
  <c r="D207" i="4"/>
  <c r="F205" i="4"/>
  <c r="F203" i="4"/>
  <c r="D202" i="4"/>
  <c r="D201" i="4"/>
  <c r="D200" i="4"/>
  <c r="D199" i="4"/>
  <c r="D197" i="4" s="1"/>
  <c r="F197" i="4"/>
  <c r="D196" i="4"/>
  <c r="F194" i="4"/>
  <c r="D194" i="4"/>
  <c r="D193" i="4"/>
  <c r="D192" i="4"/>
  <c r="D191" i="4"/>
  <c r="D190" i="4"/>
  <c r="F188" i="4"/>
  <c r="D187" i="4"/>
  <c r="D186" i="4"/>
  <c r="D185" i="4"/>
  <c r="D184" i="4"/>
  <c r="F182" i="4"/>
  <c r="D181" i="4"/>
  <c r="D180" i="4"/>
  <c r="D177" i="4" s="1"/>
  <c r="D179" i="4"/>
  <c r="F177" i="4"/>
  <c r="D176" i="4"/>
  <c r="D175" i="4"/>
  <c r="D172" i="4" s="1"/>
  <c r="D174" i="4"/>
  <c r="F172" i="4"/>
  <c r="D167" i="4"/>
  <c r="D166" i="4"/>
  <c r="D164" i="4" s="1"/>
  <c r="F164" i="4"/>
  <c r="E164" i="4"/>
  <c r="D163" i="4"/>
  <c r="E161" i="4"/>
  <c r="D161" i="4"/>
  <c r="D160" i="4"/>
  <c r="E158" i="4"/>
  <c r="D158" i="4"/>
  <c r="D157" i="4"/>
  <c r="D154" i="4"/>
  <c r="D156" i="4"/>
  <c r="E154" i="4"/>
  <c r="D153" i="4"/>
  <c r="E151" i="4"/>
  <c r="D151" i="4"/>
  <c r="D150" i="4"/>
  <c r="D149" i="4"/>
  <c r="D148" i="4"/>
  <c r="D145" i="4" s="1"/>
  <c r="D147" i="4"/>
  <c r="E145" i="4"/>
  <c r="D144" i="4"/>
  <c r="D143" i="4"/>
  <c r="E141" i="4"/>
  <c r="F139" i="4"/>
  <c r="D138" i="4"/>
  <c r="E136" i="4"/>
  <c r="D136" i="4"/>
  <c r="D135" i="4"/>
  <c r="D134" i="4"/>
  <c r="D133" i="4"/>
  <c r="D132" i="4"/>
  <c r="E130" i="4"/>
  <c r="D129" i="4"/>
  <c r="D128" i="4"/>
  <c r="D126" i="4" s="1"/>
  <c r="E126" i="4"/>
  <c r="E124" i="4"/>
  <c r="D123" i="4"/>
  <c r="D122" i="4"/>
  <c r="D121" i="4"/>
  <c r="D119" i="4"/>
  <c r="D117" i="4" s="1"/>
  <c r="D116" i="4"/>
  <c r="D115" i="4"/>
  <c r="D112" i="4"/>
  <c r="D111" i="4"/>
  <c r="D106" i="4" s="1"/>
  <c r="D110" i="4"/>
  <c r="E108" i="4"/>
  <c r="D108" i="4"/>
  <c r="E106" i="4"/>
  <c r="E102" i="4" s="1"/>
  <c r="D105" i="4"/>
  <c r="D104" i="4"/>
  <c r="D101" i="4"/>
  <c r="D100" i="4"/>
  <c r="D98" i="4" s="1"/>
  <c r="E98" i="4"/>
  <c r="D97" i="4"/>
  <c r="D96" i="4"/>
  <c r="D94" i="4" s="1"/>
  <c r="E94" i="4"/>
  <c r="D91" i="4"/>
  <c r="D90" i="4"/>
  <c r="E88" i="4"/>
  <c r="D87" i="4"/>
  <c r="D86" i="4"/>
  <c r="E84" i="4"/>
  <c r="D81" i="4"/>
  <c r="D80" i="4"/>
  <c r="D79" i="4"/>
  <c r="E77" i="4"/>
  <c r="D77" i="4"/>
  <c r="D76" i="4"/>
  <c r="D73" i="4"/>
  <c r="D75" i="4"/>
  <c r="E73" i="4"/>
  <c r="D72" i="4"/>
  <c r="D69" i="4"/>
  <c r="D71" i="4"/>
  <c r="E69" i="4"/>
  <c r="E67" i="4" s="1"/>
  <c r="D66" i="4"/>
  <c r="D65" i="4"/>
  <c r="D64" i="4"/>
  <c r="D63" i="4"/>
  <c r="D62" i="4"/>
  <c r="D61" i="4"/>
  <c r="D60" i="4"/>
  <c r="D59" i="4"/>
  <c r="E57" i="4"/>
  <c r="D56" i="4"/>
  <c r="D55" i="4"/>
  <c r="E53" i="4"/>
  <c r="D52" i="4"/>
  <c r="E50" i="4"/>
  <c r="D50" i="4"/>
  <c r="D49" i="4"/>
  <c r="D48" i="4"/>
  <c r="D47" i="4"/>
  <c r="D46" i="4"/>
  <c r="D45" i="4"/>
  <c r="D44" i="4"/>
  <c r="D43" i="4"/>
  <c r="D42" i="4"/>
  <c r="E40" i="4"/>
  <c r="D39" i="4"/>
  <c r="D38" i="4"/>
  <c r="D37" i="4"/>
  <c r="E35" i="4"/>
  <c r="D34" i="4"/>
  <c r="D33" i="4"/>
  <c r="D32" i="4"/>
  <c r="D31" i="4"/>
  <c r="D30" i="4"/>
  <c r="D29" i="4"/>
  <c r="D28" i="4"/>
  <c r="E26" i="4"/>
  <c r="D23" i="4"/>
  <c r="E21" i="4"/>
  <c r="D21" i="4"/>
  <c r="D20" i="4"/>
  <c r="E18" i="4"/>
  <c r="D18" i="4"/>
  <c r="D17" i="4"/>
  <c r="D16" i="4"/>
  <c r="D15" i="4"/>
  <c r="E13" i="4"/>
  <c r="F9" i="4"/>
  <c r="F305" i="3"/>
  <c r="F303" i="3" s="1"/>
  <c r="F301" i="3" s="1"/>
  <c r="H303" i="3"/>
  <c r="H301" i="3"/>
  <c r="G303" i="3"/>
  <c r="G301" i="3" s="1"/>
  <c r="F300" i="3"/>
  <c r="F299" i="3"/>
  <c r="H297" i="3"/>
  <c r="G297" i="3"/>
  <c r="F295" i="3"/>
  <c r="F293" i="3" s="1"/>
  <c r="H293" i="3"/>
  <c r="G293" i="3"/>
  <c r="F292" i="3"/>
  <c r="F290" i="3" s="1"/>
  <c r="H290" i="3"/>
  <c r="G290" i="3"/>
  <c r="F289" i="3"/>
  <c r="F287" i="3"/>
  <c r="H287" i="3"/>
  <c r="G287" i="3"/>
  <c r="F286" i="3"/>
  <c r="F284" i="3"/>
  <c r="H284" i="3"/>
  <c r="G284" i="3"/>
  <c r="F283" i="3"/>
  <c r="F281" i="3"/>
  <c r="H281" i="3"/>
  <c r="G281" i="3"/>
  <c r="F280" i="3"/>
  <c r="F278" i="3"/>
  <c r="H278" i="3"/>
  <c r="G278" i="3"/>
  <c r="F277" i="3"/>
  <c r="F275" i="3"/>
  <c r="H275" i="3"/>
  <c r="H269" i="3"/>
  <c r="F274" i="3"/>
  <c r="F273" i="3"/>
  <c r="H271" i="3"/>
  <c r="G271" i="3"/>
  <c r="F268" i="3"/>
  <c r="F266" i="3"/>
  <c r="H266" i="3"/>
  <c r="G266" i="3"/>
  <c r="F265" i="3"/>
  <c r="F263" i="3"/>
  <c r="H263" i="3"/>
  <c r="G263" i="3"/>
  <c r="F262" i="3"/>
  <c r="F260" i="3"/>
  <c r="H260" i="3"/>
  <c r="G260" i="3"/>
  <c r="F259" i="3"/>
  <c r="F258" i="3"/>
  <c r="H256" i="3"/>
  <c r="G256" i="3"/>
  <c r="F255" i="3"/>
  <c r="F254" i="3"/>
  <c r="H252" i="3"/>
  <c r="G252" i="3"/>
  <c r="F251" i="3"/>
  <c r="F250" i="3"/>
  <c r="H248" i="3"/>
  <c r="G248" i="3"/>
  <c r="F247" i="3"/>
  <c r="F246" i="3"/>
  <c r="H244" i="3"/>
  <c r="G244" i="3"/>
  <c r="F243" i="3"/>
  <c r="F242" i="3"/>
  <c r="F240" i="3" s="1"/>
  <c r="H240" i="3"/>
  <c r="G240" i="3"/>
  <c r="H238" i="3"/>
  <c r="F237" i="3"/>
  <c r="F235" i="3" s="1"/>
  <c r="H235" i="3"/>
  <c r="G235" i="3"/>
  <c r="F234" i="3"/>
  <c r="F232" i="3" s="1"/>
  <c r="H232" i="3"/>
  <c r="G232" i="3"/>
  <c r="F231" i="3"/>
  <c r="F230" i="3"/>
  <c r="F229" i="3"/>
  <c r="H227" i="3"/>
  <c r="G227" i="3"/>
  <c r="F226" i="3"/>
  <c r="F225" i="3"/>
  <c r="F224" i="3"/>
  <c r="H222" i="3"/>
  <c r="G222" i="3"/>
  <c r="F221" i="3"/>
  <c r="F220" i="3"/>
  <c r="F219" i="3"/>
  <c r="F218" i="3"/>
  <c r="F217" i="3"/>
  <c r="F216" i="3"/>
  <c r="F215" i="3"/>
  <c r="H213" i="3"/>
  <c r="H208" i="3"/>
  <c r="G213" i="3"/>
  <c r="F212" i="3"/>
  <c r="F210" i="3" s="1"/>
  <c r="H210" i="3"/>
  <c r="G210" i="3"/>
  <c r="F207" i="3"/>
  <c r="F206" i="3"/>
  <c r="H204" i="3"/>
  <c r="G204" i="3"/>
  <c r="F203" i="3"/>
  <c r="F201" i="3"/>
  <c r="H201" i="3"/>
  <c r="G201" i="3"/>
  <c r="F200" i="3"/>
  <c r="F198" i="3"/>
  <c r="H198" i="3"/>
  <c r="G198" i="3"/>
  <c r="F197" i="3"/>
  <c r="F196" i="3"/>
  <c r="F195" i="3"/>
  <c r="F194" i="3"/>
  <c r="H192" i="3"/>
  <c r="G192" i="3"/>
  <c r="F191" i="3"/>
  <c r="F190" i="3"/>
  <c r="F189" i="3"/>
  <c r="F188" i="3"/>
  <c r="H186" i="3"/>
  <c r="G186" i="3"/>
  <c r="F185" i="3"/>
  <c r="F184" i="3"/>
  <c r="F183" i="3"/>
  <c r="H181" i="3"/>
  <c r="G181" i="3"/>
  <c r="H179" i="3"/>
  <c r="F178" i="3"/>
  <c r="F176" i="3"/>
  <c r="H176" i="3"/>
  <c r="G176" i="3"/>
  <c r="F175" i="3"/>
  <c r="F173" i="3"/>
  <c r="H173" i="3"/>
  <c r="G173" i="3"/>
  <c r="F172" i="3"/>
  <c r="F170" i="3" s="1"/>
  <c r="H170" i="3"/>
  <c r="G170" i="3"/>
  <c r="F169" i="3"/>
  <c r="F167" i="3" s="1"/>
  <c r="H167" i="3"/>
  <c r="G167" i="3"/>
  <c r="F166" i="3"/>
  <c r="F164" i="3" s="1"/>
  <c r="H164" i="3"/>
  <c r="G164" i="3"/>
  <c r="F163" i="3"/>
  <c r="F161" i="3" s="1"/>
  <c r="H161" i="3"/>
  <c r="H159" i="3" s="1"/>
  <c r="H7" i="3" s="1"/>
  <c r="G161" i="3"/>
  <c r="G159" i="3" s="1"/>
  <c r="F158" i="3"/>
  <c r="F156" i="3" s="1"/>
  <c r="H156" i="3"/>
  <c r="G156" i="3"/>
  <c r="F155" i="3"/>
  <c r="F153" i="3"/>
  <c r="H153" i="3"/>
  <c r="G153" i="3"/>
  <c r="F152" i="3"/>
  <c r="F150" i="3"/>
  <c r="H150" i="3"/>
  <c r="G150" i="3"/>
  <c r="F149" i="3"/>
  <c r="F147" i="3"/>
  <c r="H147" i="3"/>
  <c r="G147" i="3"/>
  <c r="F146" i="3"/>
  <c r="F144" i="3"/>
  <c r="H144" i="3"/>
  <c r="G144" i="3"/>
  <c r="F143" i="3"/>
  <c r="F141" i="3" s="1"/>
  <c r="H141" i="3"/>
  <c r="G141" i="3"/>
  <c r="H139" i="3"/>
  <c r="F138" i="3"/>
  <c r="F136" i="3" s="1"/>
  <c r="H136" i="3"/>
  <c r="G136" i="3"/>
  <c r="F135" i="3"/>
  <c r="F134" i="3"/>
  <c r="F133" i="3"/>
  <c r="F132" i="3"/>
  <c r="F131" i="3"/>
  <c r="F130" i="3"/>
  <c r="F129" i="3"/>
  <c r="H127" i="3"/>
  <c r="G127" i="3"/>
  <c r="F126" i="3"/>
  <c r="F125" i="3"/>
  <c r="F124" i="3"/>
  <c r="F123" i="3"/>
  <c r="H121" i="3"/>
  <c r="G121" i="3"/>
  <c r="F120" i="3"/>
  <c r="F118" i="3"/>
  <c r="H118" i="3"/>
  <c r="G118" i="3"/>
  <c r="F117" i="3"/>
  <c r="F116" i="3"/>
  <c r="F115" i="3"/>
  <c r="F114" i="3"/>
  <c r="F113" i="3"/>
  <c r="H111" i="3"/>
  <c r="G111" i="3"/>
  <c r="F110" i="3"/>
  <c r="F109" i="3"/>
  <c r="F108" i="3"/>
  <c r="H106" i="3"/>
  <c r="G106" i="3"/>
  <c r="F105" i="3"/>
  <c r="F104" i="3"/>
  <c r="F103" i="3"/>
  <c r="F102" i="3"/>
  <c r="F101" i="3"/>
  <c r="F100" i="3"/>
  <c r="H98" i="3"/>
  <c r="G98" i="3"/>
  <c r="F97" i="3"/>
  <c r="F96" i="3"/>
  <c r="F95" i="3"/>
  <c r="F94" i="3"/>
  <c r="H92" i="3"/>
  <c r="G92" i="3"/>
  <c r="F91" i="3"/>
  <c r="F90" i="3"/>
  <c r="H88" i="3"/>
  <c r="G88" i="3"/>
  <c r="G86" i="3" s="1"/>
  <c r="H86" i="3"/>
  <c r="F85" i="3"/>
  <c r="F83" i="3"/>
  <c r="H83" i="3"/>
  <c r="G83" i="3"/>
  <c r="F82" i="3"/>
  <c r="F80" i="3"/>
  <c r="H80" i="3"/>
  <c r="G80" i="3"/>
  <c r="F79" i="3"/>
  <c r="F77" i="3"/>
  <c r="H77" i="3"/>
  <c r="G77" i="3"/>
  <c r="F76" i="3"/>
  <c r="F74" i="3"/>
  <c r="H74" i="3"/>
  <c r="G74" i="3"/>
  <c r="F73" i="3"/>
  <c r="F72" i="3"/>
  <c r="H70" i="3"/>
  <c r="G70" i="3"/>
  <c r="F69" i="3"/>
  <c r="F67" i="3"/>
  <c r="H67" i="3"/>
  <c r="G67" i="3"/>
  <c r="F66" i="3"/>
  <c r="F65" i="3"/>
  <c r="F64" i="3"/>
  <c r="H62" i="3"/>
  <c r="H60" i="3"/>
  <c r="G62" i="3"/>
  <c r="G60" i="3"/>
  <c r="F59" i="3"/>
  <c r="F57" i="3"/>
  <c r="H57" i="3"/>
  <c r="G57" i="3"/>
  <c r="F56" i="3"/>
  <c r="F54" i="3"/>
  <c r="H54" i="3"/>
  <c r="G54" i="3"/>
  <c r="F53" i="3"/>
  <c r="F51" i="3"/>
  <c r="H51" i="3"/>
  <c r="G51" i="3"/>
  <c r="F50" i="3"/>
  <c r="F48" i="3"/>
  <c r="H48" i="3"/>
  <c r="G48" i="3"/>
  <c r="F47" i="3"/>
  <c r="F45" i="3"/>
  <c r="H45" i="3"/>
  <c r="G45" i="3"/>
  <c r="H43" i="3"/>
  <c r="F41" i="3"/>
  <c r="F40" i="3"/>
  <c r="H38" i="3"/>
  <c r="G38" i="3"/>
  <c r="G36" i="3"/>
  <c r="H36" i="3"/>
  <c r="F35" i="3"/>
  <c r="F33" i="3" s="1"/>
  <c r="H33" i="3"/>
  <c r="G33" i="3"/>
  <c r="F32" i="3"/>
  <c r="F30" i="3" s="1"/>
  <c r="H30" i="3"/>
  <c r="G30" i="3"/>
  <c r="F29" i="3"/>
  <c r="F27" i="3"/>
  <c r="H27" i="3"/>
  <c r="G27" i="3"/>
  <c r="F26" i="3"/>
  <c r="F24" i="3"/>
  <c r="H24" i="3"/>
  <c r="G24" i="3"/>
  <c r="F23" i="3"/>
  <c r="F22" i="3"/>
  <c r="F21" i="3"/>
  <c r="H19" i="3"/>
  <c r="G19" i="3"/>
  <c r="F18" i="3"/>
  <c r="F17" i="3"/>
  <c r="H15" i="3"/>
  <c r="G15" i="3"/>
  <c r="F14" i="3"/>
  <c r="F13" i="3"/>
  <c r="F12" i="3"/>
  <c r="F10" i="3" s="1"/>
  <c r="H10" i="3"/>
  <c r="G10" i="3"/>
  <c r="H8" i="3"/>
  <c r="D10" i="2"/>
  <c r="D99" i="2"/>
  <c r="D98" i="2"/>
  <c r="D97" i="2"/>
  <c r="F96" i="2"/>
  <c r="E96" i="2"/>
  <c r="D95" i="2"/>
  <c r="D93" i="2"/>
  <c r="D94" i="2"/>
  <c r="F93" i="2"/>
  <c r="D92" i="2"/>
  <c r="D91" i="2"/>
  <c r="E90" i="2"/>
  <c r="D89" i="2"/>
  <c r="D88" i="2"/>
  <c r="E87" i="2"/>
  <c r="D86" i="2"/>
  <c r="D85" i="2"/>
  <c r="E84" i="2"/>
  <c r="D83" i="2"/>
  <c r="D82" i="2"/>
  <c r="D81" i="2"/>
  <c r="E80" i="2"/>
  <c r="D79" i="2"/>
  <c r="D78" i="2"/>
  <c r="D77" i="2"/>
  <c r="D76" i="2"/>
  <c r="D75" i="2" s="1"/>
  <c r="E75" i="2"/>
  <c r="D74" i="2"/>
  <c r="E73" i="2"/>
  <c r="D73" i="2"/>
  <c r="D72" i="2"/>
  <c r="F71" i="2"/>
  <c r="D71" i="2"/>
  <c r="F70" i="2"/>
  <c r="D69" i="2"/>
  <c r="D68" i="2"/>
  <c r="F67" i="2"/>
  <c r="D66" i="2"/>
  <c r="D65" i="2"/>
  <c r="D64" i="2"/>
  <c r="D63" i="2"/>
  <c r="E62" i="2"/>
  <c r="D61" i="2"/>
  <c r="E60" i="2"/>
  <c r="D59" i="2"/>
  <c r="F58" i="2"/>
  <c r="D58" i="2"/>
  <c r="D57" i="2"/>
  <c r="E56" i="2"/>
  <c r="D56" i="2"/>
  <c r="D55" i="2"/>
  <c r="D54" i="2" s="1"/>
  <c r="F54" i="2"/>
  <c r="F51" i="2" s="1"/>
  <c r="F7" i="2" s="1"/>
  <c r="D53" i="2"/>
  <c r="E52" i="2"/>
  <c r="D52" i="2"/>
  <c r="D50" i="2"/>
  <c r="D49" i="2"/>
  <c r="D48" i="2"/>
  <c r="D47" i="2"/>
  <c r="E46" i="2"/>
  <c r="E45" i="2" s="1"/>
  <c r="D44" i="2"/>
  <c r="D43" i="2"/>
  <c r="E42" i="2"/>
  <c r="E41" i="2" s="1"/>
  <c r="D4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E16" i="2"/>
  <c r="E15" i="2"/>
  <c r="E14" i="2" s="1"/>
  <c r="D13" i="2"/>
  <c r="E12" i="2"/>
  <c r="D12" i="2"/>
  <c r="D11" i="2"/>
  <c r="E9" i="2"/>
  <c r="D213" i="4"/>
  <c r="D210" i="4" s="1"/>
  <c r="D205" i="4"/>
  <c r="D188" i="4"/>
  <c r="D130" i="4"/>
  <c r="D67" i="4"/>
  <c r="D35" i="4"/>
  <c r="D13" i="4"/>
  <c r="D11" i="4" s="1"/>
  <c r="F252" i="3"/>
  <c r="F248" i="3"/>
  <c r="F244" i="3"/>
  <c r="F213" i="3"/>
  <c r="F204" i="3"/>
  <c r="F192" i="3"/>
  <c r="G179" i="3"/>
  <c r="F181" i="3"/>
  <c r="F127" i="3"/>
  <c r="F121" i="3"/>
  <c r="F111" i="3"/>
  <c r="F106" i="3"/>
  <c r="F98" i="3"/>
  <c r="F92" i="3"/>
  <c r="F88" i="3"/>
  <c r="F70" i="3"/>
  <c r="F62" i="3"/>
  <c r="G43" i="3"/>
  <c r="F38" i="3"/>
  <c r="F36" i="3"/>
  <c r="F19" i="3"/>
  <c r="F15" i="3"/>
  <c r="D80" i="2"/>
  <c r="D46" i="2"/>
  <c r="D45" i="2" s="1"/>
  <c r="C8" i="5"/>
  <c r="C13" i="5" s="1"/>
  <c r="D182" i="4"/>
  <c r="D221" i="4"/>
  <c r="D141" i="4"/>
  <c r="F227" i="3"/>
  <c r="F297" i="3"/>
  <c r="G238" i="3"/>
  <c r="F256" i="3"/>
  <c r="G269" i="3"/>
  <c r="F271" i="3"/>
  <c r="F43" i="3"/>
  <c r="F186" i="3"/>
  <c r="F222" i="3"/>
  <c r="F179" i="3"/>
  <c r="E51" i="2"/>
  <c r="F60" i="3"/>
  <c r="D57" i="4"/>
  <c r="G8" i="3"/>
  <c r="D16" i="2"/>
  <c r="D203" i="4" l="1"/>
  <c r="D87" i="2"/>
  <c r="F86" i="3"/>
  <c r="G139" i="3"/>
  <c r="F159" i="3"/>
  <c r="D26" i="4"/>
  <c r="D40" i="4"/>
  <c r="D53" i="4"/>
  <c r="E82" i="4"/>
  <c r="D88" i="4"/>
  <c r="E92" i="4"/>
  <c r="D102" i="4"/>
  <c r="D92" i="4" s="1"/>
  <c r="D96" i="2"/>
  <c r="F269" i="3"/>
  <c r="D113" i="4"/>
  <c r="D124" i="4"/>
  <c r="D170" i="4"/>
  <c r="D168" i="4" s="1"/>
  <c r="F170" i="4"/>
  <c r="F168" i="4" s="1"/>
  <c r="F7" i="4" s="1"/>
  <c r="E11" i="4"/>
  <c r="D84" i="4"/>
  <c r="D82" i="4" s="1"/>
  <c r="F238" i="3"/>
  <c r="G208" i="3"/>
  <c r="E70" i="2"/>
  <c r="D42" i="2"/>
  <c r="D41" i="2" s="1"/>
  <c r="F139" i="3"/>
  <c r="F8" i="3"/>
  <c r="F208" i="3"/>
  <c r="G7" i="3"/>
  <c r="E24" i="4"/>
  <c r="E139" i="4"/>
  <c r="D139" i="4"/>
  <c r="D90" i="2"/>
  <c r="D84" i="2"/>
  <c r="D70" i="2" s="1"/>
  <c r="D62" i="2"/>
  <c r="D15" i="2"/>
  <c r="D14" i="2" s="1"/>
  <c r="D9" i="2"/>
  <c r="D60" i="2"/>
  <c r="E8" i="2"/>
  <c r="E7" i="2" s="1"/>
  <c r="D67" i="2"/>
  <c r="D51" i="2" l="1"/>
  <c r="D24" i="4"/>
  <c r="D9" i="4" s="1"/>
  <c r="D7" i="4" s="1"/>
  <c r="F7" i="3"/>
  <c r="E9" i="4"/>
  <c r="E7" i="4" s="1"/>
  <c r="D8" i="2"/>
  <c r="D7" i="2" s="1"/>
</calcChain>
</file>

<file path=xl/sharedStrings.xml><?xml version="1.0" encoding="utf-8"?>
<sst xmlns="http://schemas.openxmlformats.org/spreadsheetml/2006/main" count="1379" uniqueCount="676">
  <si>
    <t>î³ñ»Ï³Ý Ñ³ëï³ïí³Í åÉ³Ý</t>
  </si>
  <si>
    <t>îáÕÇ NN</t>
  </si>
  <si>
    <t>ºÏ³Ùï³ï»ë³ÏÝ»ñÁ</t>
  </si>
  <si>
    <t>Ðá¹í³ÍÇ NN</t>
  </si>
  <si>
    <t>ÀÝ¹³Ù»ÝÁ (ë.5+ë.6)</t>
  </si>
  <si>
    <t>³Û¹ ÃíáõÙ`</t>
  </si>
  <si>
    <t>í³ñã³Ï³Ý Ù³ë</t>
  </si>
  <si>
    <t>ýáÝ¹³ÛÇÝ Ù³ë</t>
  </si>
  <si>
    <t>1000</t>
  </si>
  <si>
    <t>1100</t>
  </si>
  <si>
    <t>X</t>
  </si>
  <si>
    <t>1110</t>
  </si>
  <si>
    <r>
      <rPr>
        <sz val="10"/>
        <rFont val="Arial Armenian"/>
        <family val="2"/>
      </rPr>
      <t>³Û¹ ÃíáõÙ`                                                                1.1 ¶áõÛù³ÛÇÝ Ñ³ñÏ»ñ ³Ýß³ñÅ ·áõÛùÇó        (ïáÕ 1111 + ïáÕ 1112)</t>
    </r>
  </si>
  <si>
    <t>1111</t>
  </si>
  <si>
    <t>ÐáÕÇ Ñ³ñÏ Ñ³Ù³ÛÝùÝ»ñÇ í³ñã³Ï³Ý ï³ñ³ÍùÝ»ñáõÙ ·ïÝíáÕ ÑáÕÇ Ñ³Ù³ñ</t>
  </si>
  <si>
    <t xml:space="preserve"> 1.2 ¶áõÛù³ÛÇÝ Ñ³ñÏ»ñ ³ÛÉ ·áõÛùÇó</t>
  </si>
  <si>
    <t>1121</t>
  </si>
  <si>
    <t>1130</t>
  </si>
  <si>
    <t>1.3 ²åñ³ÝùÝ»ñÇ û·ï³·áñÍÙ³Ý Ï³Ù ·áñÍáõÝ»áõÃÛ³Ý Çñ³Ï³Ý³óÙ³Ý ÃáõÛÉïíáõÃÛ³Ý í×³ñÝ»ñ</t>
  </si>
  <si>
    <t>1131</t>
  </si>
  <si>
    <t>1132</t>
  </si>
  <si>
    <t xml:space="preserve">³Û¹ ÃíáõÙ`                                                                                                                                                    ³) Ð³Ù³ÛÝùÇ ï³ñ³ÍùáõÙ Ýáñ ß»Ýù»ñÇ, ßÇÝáõÃÛáõÝÝ»ñÇ (Ý»ñ³éÛ³É áã ÑÇÙÝ³Ï³Ý)  ßÇÝ³ñ³ñáõÃÛ³Ý (ï»Õ³¹ñÙ³Ý) ÃáõÛÉïíáõÃÛ³Ý Ñ³Ù³ñ (ïáÕ 1133 + ïáÕ 1334),  </t>
  </si>
  <si>
    <t>1133</t>
  </si>
  <si>
    <t>áñÇó`                                                                                  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</si>
  <si>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</si>
  <si>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</si>
  <si>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</si>
  <si>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í³ñã. ï³ñ³ÍùáõÙ ß»Ýù»ñÇ, ßÇÝáõÃÛáõÝ-Ç, ù³Õ³ù³ßÇÝ³Ï³Ý ³ÛÉ ûµÛ»Ïï-Ç í»ñ³Ï³éáõóÙ³Ý, áõÅ»Õ³óÙ³Ý, í»ñ³Ï³Ý·ÝÙ³Ý, ³ñ¹Ç³Ï³Ý³óÙ³Ý ³ßË³ï³ÝùÝ»ñ (µ³ó³é. ÐÐ ûñ»Ýë¹ñõÃÛ³Ùµ ë³ÑÙ³Ýí³Í` ßÇÝ³ñ³ñáõÃÛ³Ý ÃáõÛÉïí.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</si>
  <si>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</si>
  <si>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</si>
  <si>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</si>
  <si>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</si>
  <si>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</si>
  <si>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</si>
  <si>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</si>
  <si>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ë»ÕÙí³Í µÝ³Ï³Ý Ï³Ù  Ñ»ÕáõÏ³óí³Í Ý³íÃ³ÛÇÝ ·³½»ñÇ Ù³Ýñ³Í³Ë ³é¨ïñÇ Ï»ï»ñáõÙ Ñ»ÕáõÏ í³é»ÉÇùÇ ¨ (Ï³Ù) ë»ÕÙí³Í µÝ³Ï³Ý Ï³Ù  Ñ»ÕáõÏ³óí³Í Ý³íÃ³ÛÇÝ ·³½»ñÇ ¨ ï»ËÝÇÏ³Ï³Ý Ñ»ÕáõÏÝ»ñÇ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</si>
  <si>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</si>
  <si>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</si>
  <si>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</si>
  <si>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</si>
  <si>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</si>
  <si>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</si>
  <si>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 xml:space="preserve">Å) Ð³Ù³ÛÝùÇ ³ñËÇíÇó ÷³ëï³ÃÕÃ»ñÇ å³ï×»Ý»Ý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</si>
  <si>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</si>
  <si>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</si>
  <si>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Å·) ²íïáÏ³Û³Ý³ï»ÕÇ Ñ³Ù³ñ</t>
  </si>
  <si>
    <t>Å¹) Ð³Ù³ÛÝùÇ ï³ñ³ÍùáõÙ ·ïÝíáÕ Ë³ÝáõÃÝ»ñáõÙ, Ïñå³ÏÝ»ñáõÙ ï»ËÝÇÏ³Ï³Ý Ñ»ÕáõÏÝ»ñÇ í³×³éùÇ ÃáõÛÉïíáõÃÛ³Ý Ñ³Ù³ñ</t>
  </si>
  <si>
    <t>Å») Ð³Ù³ÛÝùÇ ï³ñ³ÍùáõÙ Ñ³Ýñ³ÛÇÝ ëÝÝ¹Ç Ï³½Ù³Ï»ñåÙ³Ý ¨ Çñ³óÙ³Ý ÃáõÛÉïíáõÃÛ³Ý Ñ³Ù³ñ</t>
  </si>
  <si>
    <t>Å½) Ð³Û³ëï³ÝÇ Ð³Ýñ³å»ïáõÃÛ³Ý Ñ³Ù³ÛÝùÝ»ñÇ ³Ýí³ÝáõÙÝ»ñÁ ýÇñÙ³ÛÇÝ ³Ýí³ÝáõÙÝ»ñáõÙ û·ï³·áñÍ»Éáõ ÃáõÛÉïíáõÃÛ³Ý Ñ³Ù³ñ</t>
  </si>
  <si>
    <t>1.4 ²åñ³ÝùÝ»ñÇ Ù³ï³Ï³ñ³ñáõÙÇó ¨ Í³é³ÛáõÃÛáõÝÝ»ñÇ Ù³ïáõóáõÙÇó ³ÛÉ å³ñï³¹Çñ í×³ñÝ»ñ</t>
  </si>
  <si>
    <t>³Û¹ ÃíáõÙ`                                                                                                                                            Ð³Ù³ÛÝùÇ µÛáõç» í×³ñíáÕ å»ï³Ï³Ý ïáõñù»ñ       (ïáÕ 1152 + ïáÕ 1153 )</t>
  </si>
  <si>
    <t xml:space="preserve">³Û¹ ÃíáõÙ`                                                                                                                                                   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</si>
  <si>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å³ï×»ÝÝ»ñ Ñ³Ý»Éáõ ¨ ¹ñ³ÝóÇó ù³Õí³ÍùÝ»ñ ï³Éáõ Ñ³Ù³ñ </t>
  </si>
  <si>
    <r>
      <t xml:space="preserve"> 1.5 ²ÛÉ Ñ³ñÏ³ÛÇÝ »Ï³ÙáõïÝ»ñ                  </t>
    </r>
    <r>
      <rPr>
        <sz val="10"/>
        <rFont val="Arial Armenian"/>
        <family val="2"/>
      </rPr>
      <t>(ïáÕ 1161 + ïáÕ 1165 )</t>
    </r>
  </si>
  <si>
    <t>áñÇó`                                                                                ³) ºÏ³Ùï³Ñ³ñÏ</t>
  </si>
  <si>
    <t>µ) Þ³ÑáõÃ³Ñ³ñÏ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</si>
  <si>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</si>
  <si>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</si>
  <si>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r>
      <t xml:space="preserve">    2. ä²ÞîàÜ²Î²Ü ¸ð²Ø²ÞÜàðÐÜºð              </t>
    </r>
    <r>
      <rPr>
        <sz val="10"/>
        <rFont val="Arial Armenian"/>
        <family val="2"/>
      </rPr>
      <t>(ïáÕ 1210 + ïáÕ 1220 + ïáÕ 1230 + ïáÕ 1240 + ïáÕ 1250 + ïáÕ 1260)</t>
    </r>
  </si>
  <si>
    <r>
      <rPr>
        <sz val="10"/>
        <rFont val="Arial Armenian"/>
        <family val="2"/>
      </rPr>
      <t xml:space="preserve">³Û¹ ÃíáõÙ`     </t>
    </r>
    <r>
      <rPr>
        <b/>
        <sz val="10"/>
        <rFont val="Arial Armenian"/>
        <family val="2"/>
      </rPr>
      <t xml:space="preserve">                                                                                                                 2.1  ÀÝÃ³óÇÏ ³ñï³ùÇÝ å³ßïáÝ³Ï³Ý ¹ñ³Ù³ßÝáñÑÝ»ñ` ëï³óí³Í ³ÛÉ å»ïáõÃÛáõÝÝ»ñÇó</t>
    </r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</si>
  <si>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</si>
  <si>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</si>
  <si>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</si>
  <si>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</si>
  <si>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</si>
  <si>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r>
      <t xml:space="preserve">2.5 ÀÝÃ³óÇÏ Ý»ñùÇÝ å³ßïáÝ³Ï³Ý ¹ñ³Ù³ßÝáñÑÝ»ñ` ëï³óí³Í Ï³é³í³ñÙ³Ý ³ÛÉ Ù³Ï³ñ¹³ÏÝ»ñÇó                                       </t>
    </r>
    <r>
      <rPr>
        <sz val="10"/>
        <rFont val="Arial Armenian"/>
        <family val="2"/>
      </rPr>
      <t>(ïáÕ 1251 + ïáÕ 1254 + ïáÕ 1257 + ïáÕ 1258)</t>
    </r>
  </si>
  <si>
    <t>áñÇó`                                                                              ³) ä»ï³Ï³Ý µÛáõç»Çó ýÇÝ³Ýë³Ï³Ý Ñ³Ù³Ñ³ñÃ»óÙ³Ý ëÏ½µáõÝùáí ïñ³Ù³¹ñíáÕ ¹áï³óÇ³Ý»ñ</t>
  </si>
  <si>
    <t>µ) ä»ï³Ï³Ý µÛáõç»Çó ïñ³Ù³¹ñíáÕ ³ÛÉ ¹áï³óÇ³Ý»ñ (ïáÕ 1255 + ïáÕ 1256)</t>
  </si>
  <si>
    <t>³Û¹ ÃíáõÙ`                                                                          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</si>
  <si>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µµ)  ³ÛÉ ¹áï³óÇ³Ý»ñ</t>
  </si>
  <si>
    <t>·) ä»ï³Ï³Ý µÛáõç»Çó ïñ³Ù³¹ñíáÕ Ýå³ï³Ï³ÛÇÝ Ñ³ïÏ³óáõÙÝ»ñ (ëáõµí»ÝóÇ³Ý»ñ)</t>
  </si>
  <si>
    <t>¹) ÐÐ ³ÛÉ Ñ³Ù³ÛÝùÝ»ñÇ µÛáõç»Ý»ñÇó ÁÝÃ³óÇÏ Í³Ëë»ñÇ ýÇÝ³Ýë³íáñÙ³Ý Ýå³ï³Ïáí ëï³óíáÕ å³ßïáÝ³Ï³Ý ¹ñ³Ù³ßÝáñÑÝ»ñ</t>
  </si>
  <si>
    <t xml:space="preserve"> 2.6 Î³åÇï³É Ý»ñùÇÝ å³ßïáÝ³Ï³Ý ¹ñ³Ù³ßÝáñÑÝ»ñ` ëï³óí³Í Ï³é³í³ñÙ³Ý ³ÛÉ Ù³Ï³ñ¹³ÏÝ»ñÇó   (ïáÕ 1261 + ïáÕ 1262)</t>
  </si>
  <si>
    <t>³Û¹ ÃíáõÙ`                                                                                                                                                    ³) ä»ï³Ï³Ý µÛáõç»Çó Ï³åÇï³É Í³Ëë»ñÇ ýÇÝ³Ýë³íáñÙ³Ý Ýå³ï³Ï³ÛÇÝ Ñ³ïÏ³óáõÙÝ»ñ (ëáõµí»ÝóÇ³Ý»ñ)</t>
  </si>
  <si>
    <t>µ) ÐÐ ³ÛÉ Ñ³Ù³ÛÝùÝ»ñÇó Ï³åÇï³É Í³Ëë»ñÇ ýÇÝ³Ýë³íáñÙ³Ý Ýå³ï³Ïáí ëï³óíáÕ å³ßïáÝ³Ï³Ý ¹ñ³Ù³ßÝáñÑÝ»ñ</t>
  </si>
  <si>
    <t>1300</t>
  </si>
  <si>
    <r>
      <t xml:space="preserve">   3. ²ÚÈ ºÎ²ØàôîÜºð                                   </t>
    </r>
    <r>
      <rPr>
        <sz val="10"/>
        <rFont val="Arial Armenian"/>
        <family val="2"/>
      </rPr>
      <t>(ïáÕ 1310 + ïáÕ 1320 + ïáÕ 1330 + ïáÕ 1340 + ïáÕ 1350 + ïáÕ 1360 + ïáÕ 1370 + ïáÕ 1380 + ïáÕ 1390)</t>
    </r>
  </si>
  <si>
    <t>1310</t>
  </si>
  <si>
    <r>
      <rPr>
        <sz val="10"/>
        <rFont val="Arial Armenian"/>
        <family val="2"/>
      </rPr>
      <t>³Û¹ ÃíáõÙ`</t>
    </r>
    <r>
      <rPr>
        <b/>
        <sz val="10"/>
        <rFont val="Arial Armenian"/>
        <family val="2"/>
      </rPr>
      <t xml:space="preserve">                                                                                                                     3.1 îáÏáëÝ»ñ</t>
    </r>
  </si>
  <si>
    <t>1311</t>
  </si>
  <si>
    <t>³Û¹ ÃíáõÙ`                                                                                                                                           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</si>
  <si>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</si>
  <si>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</si>
  <si>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</si>
  <si>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³Û¹ ÃíáõÙ`                                                                                                                                                ´³ÅÝ»ïÇñ³Ï³Ý ÁÝÏ»ñáõÃÛáõÝÝ»ñáõÙ Ñ³Ù³ÛÝùÇ Ù³ëÝ³ÏóáõÃÛ³Ý ¹ÇÙ³ó Ñ³Ù³ÛÝùÇ µÛáõç» Ï³ï³ñíáÕ Ù³ëÑ³ÝáõÙÝ»ñ (ß³Ñ³µ³ÅÇÝÝ»ñ)</t>
  </si>
  <si>
    <t>1330</t>
  </si>
  <si>
    <r>
      <t xml:space="preserve">3.3 ¶áõÛùÇ í³ñÓ³Ï³ÉáõÃÛáõÝÇó »Ï³ÙáõïÝ»ñ  </t>
    </r>
    <r>
      <rPr>
        <sz val="10"/>
        <rFont val="Arial Armenian"/>
        <family val="2"/>
      </rPr>
      <t>(ïáÕ 1331 + ïáÕ 1332 + ïáÕ 1333 +  ïáÕ 1334)</t>
    </r>
  </si>
  <si>
    <t>1331</t>
  </si>
  <si>
    <t>1332</t>
  </si>
  <si>
    <t xml:space="preserve">Ð³Ù³ÛÝùÇ í³ñã³Ï³Ý ï³ñ³ÍùáõÙ ·ïÝíáÕ å»ï³Ï³Ý ë»÷³Ï³ÝáõÃÛáõÝ Ñ³Ù³ñíáÕ ÑáÕ»ñÇ í³ñÓ³Ï³ÉáõÃÛ³Ý í³ñÓ³í×³ñÝ»ñ </t>
  </si>
  <si>
    <t>1333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</si>
  <si>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</si>
  <si>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1334</t>
  </si>
  <si>
    <t>²ÛÉ ·áõÛùÇ í³ñÓ³Ï³ÉáõÃÛáõÝÇó Ùáõïù»ñ</t>
  </si>
  <si>
    <t>1340</t>
  </si>
  <si>
    <r>
      <t xml:space="preserve">3.4 Ð³Ù³ÛÝùÇ µÛáõç»Ç »Ï³ÙáõïÝ»ñ ³åñ³ÝùÝ»ñÇ Ù³ï³Ï³ñ³ñáõÙÇó ¨ Í³é³ÛáõÃÛáõÝÝ»ñÇ Ù³ïáõóáõÙÇó                  </t>
    </r>
    <r>
      <rPr>
        <sz val="10"/>
        <rFont val="Arial Armenian"/>
        <family val="2"/>
      </rPr>
      <t>(ïáÕ 1341 + ïáÕ 1342 + ïáÕ 1343)</t>
    </r>
  </si>
  <si>
    <t>1341</t>
  </si>
  <si>
    <t>³Û¹ ÃíáõÙ`                                                                                                                                       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</si>
  <si>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</si>
  <si>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</si>
  <si>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</si>
  <si>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</si>
  <si>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</si>
  <si>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r>
      <t xml:space="preserve">3.5 ì³ñã³Ï³Ý ·³ÝÓáõÙÝ»ñ                        </t>
    </r>
    <r>
      <rPr>
        <sz val="10"/>
        <rFont val="Arial Armenian"/>
        <family val="2"/>
      </rPr>
      <t>(ïáÕ 1351 + ïáÕ 1352)</t>
    </r>
  </si>
  <si>
    <t>1351</t>
  </si>
  <si>
    <t>1352</t>
  </si>
  <si>
    <t>1360</t>
  </si>
  <si>
    <r>
      <t xml:space="preserve">3.6 Øáõïù»ñ ïáõÛÅ»ñÇó, ïáõ·³ÝùÝ»ñÇó      </t>
    </r>
    <r>
      <rPr>
        <sz val="10"/>
        <rFont val="Arial Armenian"/>
        <family val="2"/>
      </rPr>
      <t>(ïáÕ 1361 + ïáÕ 1362)</t>
    </r>
  </si>
  <si>
    <t>1361</t>
  </si>
  <si>
    <t>³Û¹ ÃíáõÙ`                                                                    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</si>
  <si>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</si>
  <si>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</si>
  <si>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</si>
  <si>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r>
      <t xml:space="preserve">3.7 ÀÝÃ³óÇÏ áã å³ßïáÝ³Ï³Ý ¹ñ³Ù³ßÝáñÑÝ»ñ       </t>
    </r>
    <r>
      <rPr>
        <sz val="10"/>
        <rFont val="Arial Armenian"/>
        <family val="2"/>
      </rPr>
      <t>(ïáÕ 1371 + ïáÕ 1372)</t>
    </r>
  </si>
  <si>
    <t>1371</t>
  </si>
  <si>
    <t>³Û¹ ÃíáõÙ`                                                                                                                                     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</si>
  <si>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</si>
  <si>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</si>
  <si>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</si>
  <si>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r>
      <t xml:space="preserve">3.8 Î³åÇï³É áã å³ßïáÝ³Ï³Ý ¹ñ³Ù³ßÝáñÑÝ»ñ </t>
    </r>
    <r>
      <rPr>
        <sz val="10"/>
        <rFont val="Arial Armenian"/>
        <family val="2"/>
      </rPr>
      <t xml:space="preserve">   (ïáÕ 1381 + ïáÕ 1382)</t>
    </r>
  </si>
  <si>
    <t>1381</t>
  </si>
  <si>
    <t>³Û¹ ÃíáõÙ`                                                                                                                                   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</si>
  <si>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</si>
  <si>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</si>
  <si>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</si>
  <si>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r>
      <t xml:space="preserve">3.9 ²ÛÉ »Ï³ÙáõïÝ»ñ                                   </t>
    </r>
    <r>
      <rPr>
        <sz val="10"/>
        <rFont val="Arial Armenian"/>
        <family val="2"/>
      </rPr>
      <t>(ïáÕ 1391 + ïáÕ 1392 + ïáÕ 1393)</t>
    </r>
  </si>
  <si>
    <t>1391</t>
  </si>
  <si>
    <t xml:space="preserve">³Û¹ ÃíáõÙ`                                                                                                                                        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</si>
  <si>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</si>
  <si>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</si>
  <si>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</si>
  <si>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</si>
  <si>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r>
      <t> </t>
    </r>
    <r>
      <rPr>
        <sz val="9"/>
        <color indexed="8"/>
        <rFont val="GHEA Grapalat"/>
        <family val="3"/>
      </rPr>
      <t>  (մարզի անվանումը)</t>
    </r>
  </si>
  <si>
    <t>(քաղաքային, գյուղական, թաղային համայնքի անվանումը)</t>
  </si>
  <si>
    <t xml:space="preserve">                      (քաղաքային, գյուղական, թաղային համայնքի անվանումը)</t>
  </si>
  <si>
    <t xml:space="preserve">                                                                      (ամիսը, ամսաթիվը)</t>
  </si>
  <si>
    <t>ՀԱՏՎԱԾ 1</t>
  </si>
  <si>
    <t>ՀԱՄԱՅՆՔԻ ԲՅՈՒՋԵԻ ԵԿԱՄՈՒՏՆԵՐԸ</t>
  </si>
  <si>
    <t>(հազար դրամով)</t>
  </si>
  <si>
    <r>
      <t xml:space="preserve">ÀÜ¸²ØºÜÀ   ºÎ²ØàôîÜºð                       </t>
    </r>
    <r>
      <rPr>
        <sz val="10"/>
        <rFont val="Arial Armenian"/>
        <family val="2"/>
      </rPr>
      <t>(ïáÕ 1100 + ïáÕ 1200+ïáÕ 1300)</t>
    </r>
  </si>
  <si>
    <r>
      <rPr>
        <sz val="10"/>
        <rFont val="Arial Armenian"/>
        <family val="2"/>
      </rPr>
      <t>³Û¹ ÃíáõÙª</t>
    </r>
    <r>
      <rPr>
        <b/>
        <sz val="10"/>
        <rFont val="Arial Armenian"/>
        <family val="2"/>
      </rPr>
      <t xml:space="preserve">                                                    1. Ð²ðÎºð ºì îàôðøºð                             </t>
    </r>
    <r>
      <rPr>
        <sz val="10"/>
        <rFont val="Arial Armenian"/>
        <family val="2"/>
      </rPr>
      <t>(ïáÕ 1110 + ïáÕ 1120 + ïáÕ 1130 + ïáÕ 1150 + ïáÕ 1160)</t>
    </r>
  </si>
  <si>
    <t>³Û¹ ÃíáõÙ`                                                           ¶áõÛù³Ñ³ñÏ Ñ³Ù³ÛÝùÝ»ñÇ í³ñã³Ï³Ý ï³ñ³ÍùÝ»ñáõÙ ·ïÝíáÕ ß»Ýù»ñÇ ¨ ßÇÝáõÃÛáõÝÝ»ñÇ Ñ³Ù³ñ</t>
  </si>
  <si>
    <t>³Û¹ ÃíáõÙ`                                                         ¶áõÛù³Ñ³ñÏ ÷áË³¹ñ³ÙÇçáóÝ»ñÇ Ñ³Ù³ñ</t>
  </si>
  <si>
    <t>³Û¹ ÃíáõÙ`                                                                     î»Õ³Ï³Ý ïáõñù»ñ                                                      (ïáÕ 1132 + ïáÕ 1135 + ïáÕ 1136 + ïáÕ 1137 + ïáÕ 1138 + ïáÕ 1139 + ïáÕ 1140 + ïáÕ 1141 + ïáÕ 1142 + ïáÕ 1143 + ïáÕ 1144+ïáÕ 1145+ïáÕ 1146+ïáÕ 1147+ïáÕ 1148+ïáÕ 1149+ïáÕ 1150)</t>
  </si>
  <si>
    <t>³Û¹ ÃíáõÙ`                                                                   úñ»Ýùáí å»ï³Ï³Ý µÛáõç» ³Ùñ³·ñíáÕ Ñ³ñÏ»ñÇó ¨ ³ÛÉ å³ñï³¹Çñ í×³ñÝ»ñÇó  Ù³ëÑ³ÝáõÙÝ»ñ Ñ³Ù³ÛÝùÝ»ñÇ µÛáõç»Ý»ñ                                          (ïáÕ 1162 + ïáÕ 1163 + ïáÕ 1164)</t>
  </si>
  <si>
    <t xml:space="preserve">³Û¹ ÃíáõÙ`                                                              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</si>
  <si>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ÀÝ¹³Ù»ÝÁ</t>
  </si>
  <si>
    <t>³Û¹ ÃíáõÙ</t>
  </si>
  <si>
    <t>(ë.7 + ë8)</t>
  </si>
  <si>
    <t>í³ñã³Ï³Ý µÛáõç»</t>
  </si>
  <si>
    <t>ýáÝ¹³ÛÇÝ µÛáõç»</t>
  </si>
  <si>
    <t xml:space="preserve"> X</t>
  </si>
  <si>
    <t>01</t>
  </si>
  <si>
    <t>0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</si>
  <si>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</si>
  <si>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</si>
  <si>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</si>
  <si>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</si>
  <si>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</si>
  <si>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</si>
  <si>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</si>
  <si>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</si>
  <si>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</si>
  <si>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</si>
  <si>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</si>
  <si>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</si>
  <si>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</si>
  <si>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</si>
  <si>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</si>
  <si>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</si>
  <si>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</si>
  <si>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</si>
  <si>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</si>
  <si>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</si>
  <si>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</si>
  <si>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</si>
  <si>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</si>
  <si>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</si>
  <si>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</si>
  <si>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02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</si>
  <si>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</si>
  <si>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</si>
  <si>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</si>
  <si>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</si>
  <si>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</si>
  <si>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</si>
  <si>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</si>
  <si>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</si>
  <si>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</si>
  <si>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</si>
  <si>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</si>
  <si>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</si>
  <si>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</si>
  <si>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</si>
  <si>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</si>
  <si>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</si>
  <si>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</si>
  <si>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</si>
  <si>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</si>
  <si>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</si>
  <si>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</si>
  <si>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</si>
  <si>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</si>
  <si>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</si>
  <si>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</si>
  <si>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</si>
  <si>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</si>
  <si>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</si>
  <si>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</si>
  <si>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</si>
  <si>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</si>
  <si>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</si>
  <si>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</si>
  <si>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</si>
  <si>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</si>
  <si>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</si>
  <si>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</si>
  <si>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</si>
  <si>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</si>
  <si>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</si>
  <si>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</si>
  <si>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</si>
  <si>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</si>
  <si>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</si>
  <si>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</si>
  <si>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</si>
  <si>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</si>
  <si>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</si>
  <si>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</si>
  <si>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</si>
  <si>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</si>
  <si>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</si>
  <si>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</si>
  <si>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</si>
  <si>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</si>
  <si>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</si>
  <si>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</si>
  <si>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</si>
  <si>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</si>
  <si>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</si>
  <si>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</si>
  <si>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</si>
  <si>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</si>
  <si>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</si>
  <si>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</si>
  <si>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</si>
  <si>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</si>
  <si>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</si>
  <si>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</si>
  <si>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</si>
  <si>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</si>
  <si>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</si>
  <si>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</si>
  <si>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</si>
  <si>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</si>
  <si>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</si>
  <si>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</si>
  <si>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</si>
  <si>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</si>
  <si>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</si>
  <si>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</si>
  <si>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</si>
  <si>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</si>
  <si>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</si>
  <si>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</si>
  <si>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</si>
  <si>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</si>
  <si>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</si>
  <si>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</si>
  <si>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</si>
  <si>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</si>
  <si>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</si>
  <si>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</si>
  <si>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</si>
  <si>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</si>
  <si>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</si>
  <si>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</si>
  <si>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</si>
  <si>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</si>
  <si>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</si>
  <si>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</si>
  <si>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</si>
  <si>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</si>
  <si>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</si>
  <si>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</si>
  <si>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</si>
  <si>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</si>
  <si>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</si>
  <si>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</si>
  <si>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</si>
  <si>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</si>
  <si>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</si>
  <si>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</si>
  <si>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</si>
  <si>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</si>
  <si>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</si>
  <si>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</si>
  <si>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</si>
  <si>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</si>
  <si>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</si>
  <si>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</si>
  <si>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</si>
  <si>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</si>
  <si>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</si>
  <si>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</si>
  <si>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</si>
  <si>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</si>
  <si>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</si>
  <si>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</si>
  <si>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</si>
  <si>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</si>
  <si>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</si>
  <si>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</si>
  <si>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</si>
  <si>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</si>
  <si>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</si>
  <si>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</si>
  <si>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</si>
  <si>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</si>
  <si>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</si>
  <si>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</si>
  <si>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10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</si>
  <si>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</si>
  <si>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</si>
  <si>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</si>
  <si>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</si>
  <si>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</si>
  <si>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</si>
  <si>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</si>
  <si>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</si>
  <si>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</si>
  <si>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</si>
  <si>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</si>
  <si>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</si>
  <si>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t>11</t>
  </si>
  <si>
    <t xml:space="preserve">ÐÐ Ï³é³í³ñáõÃÛ³Ý ¨ Ñ³Ù³ÛÝùÝ»ñÇ å³Ñáõëï³ÛÇÝ ýáÝ¹ </t>
  </si>
  <si>
    <t>ÐÐ Ñ³Ù³ÛÝùÝ»ñÇ å³Ñáõëï³ÛÇÝ ýáÝ¹</t>
  </si>
  <si>
    <t>ՀԱՏՎԱԾ 2</t>
  </si>
  <si>
    <t>ՀԱՄԱՅՆՔԻ ԲՅՈՒՋԵԻ ԾԱԽՍԵՐԸ` ԸՍՏ ԲՅՈՒՋԵՏԱՅԻՆ ԾԱԽՍԵՐԻ ԳՈՐԾԱՌԱԿԱՆ ԴԱՍԱԿԱՐԳՄԱՆ</t>
  </si>
  <si>
    <t>(հազար դրամներով)</t>
  </si>
  <si>
    <t xml:space="preserve"> îáÕÇ NN  </t>
  </si>
  <si>
    <t xml:space="preserve">´Ûáõç»ï³ÛÇÝ Í³Ëë»ñÇ ïÝï»ë³·Çï³Ï³Ý ¹³ë³Ï³ñ·Ù³Ý Ñá¹í³ÍÝ»ñÇ </t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</si>
  <si>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</si>
  <si>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³Û¹ ÃíáõÙ` </t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</si>
  <si>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</si>
  <si>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x</t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</si>
  <si>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</si>
  <si>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</si>
  <si>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t xml:space="preserve"> -²ßË³ïáÕÝ»ñÇ ³ßË³ï³í³ñÓ»ñ ¨ Ñ³í»É³í×³ñÝ»ñ</t>
  </si>
  <si>
    <t>4111</t>
  </si>
  <si>
    <t xml:space="preserve"> - ä³ñ·¨³ïñáõÙÝ»ñ, ¹ñ³Ù³Ï³Ý Ëñ³ËáõëáõÙÝ»ñ ¨ Ñ³ïáõÏ í×³ñÝ»ñ</t>
  </si>
  <si>
    <t>4112</t>
  </si>
  <si>
    <t xml:space="preserve"> -²ÛÉ í³ñÓ³ïñáõÃÛáõÝÝ»ñ </t>
  </si>
  <si>
    <t>4115</t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</si>
  <si>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</si>
  <si>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t xml:space="preserve"> -´Ý»Õ»Ý ³ßË³ï³í³ñÓ»ñ ¨ Ñ³í»É³í×³ñÝ»ñ</t>
  </si>
  <si>
    <t>4121</t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</si>
  <si>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</si>
  <si>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t xml:space="preserve"> -êáóÇ³É³Ï³Ý ³å³ÑáíáõÃÛ³Ý í×³ñÝ»ñ</t>
  </si>
  <si>
    <t>4131</t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</si>
  <si>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</si>
  <si>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</si>
  <si>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t xml:space="preserve"> -¶áñÍ³éÝ³Ï³Ý ¨ µ³ÝÏ³ÛÇÝ Í³é³ÛáõÃÛáõÝÝ»ñÇ Í³Ëë»ñ</t>
  </si>
  <si>
    <t>4211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</si>
  <si>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</si>
  <si>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</si>
  <si>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</si>
  <si>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</si>
  <si>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</si>
  <si>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</si>
  <si>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</si>
  <si>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</si>
  <si>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</si>
  <si>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</si>
  <si>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</si>
  <si>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</si>
  <si>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</si>
  <si>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t xml:space="preserve"> -Ü»ñùÇÝ ·áñÍáõÕáõÙÝ»ñ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</si>
  <si>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</si>
  <si>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</si>
  <si>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</si>
  <si>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</si>
  <si>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</si>
  <si>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</si>
  <si>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</si>
  <si>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</si>
  <si>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</si>
  <si>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</si>
  <si>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</si>
  <si>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</si>
  <si>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</si>
  <si>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</si>
  <si>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</si>
  <si>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</si>
  <si>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</si>
  <si>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</si>
  <si>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</si>
  <si>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</si>
  <si>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</si>
  <si>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t xml:space="preserve"> -Ø³ëÝ³·Çï³Ï³Ý Í³é³ÛáõÃÛáõÝÝ»ñ</t>
  </si>
  <si>
    <t>4241</t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</si>
  <si>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</si>
  <si>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</si>
  <si>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</si>
  <si>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</si>
  <si>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</si>
  <si>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</si>
  <si>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</si>
  <si>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</si>
  <si>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</si>
  <si>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</si>
  <si>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(³ßË³ïáÕÝ»ñÇ í»ñ³å³ïñ³ëïáõÙ)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</si>
  <si>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</si>
  <si>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</si>
  <si>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</si>
  <si>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</si>
  <si>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</si>
  <si>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</si>
  <si>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</si>
  <si>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</si>
  <si>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</si>
  <si>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</si>
  <si>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</si>
  <si>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r>
      <t xml:space="preserve"> </t>
    </r>
    <r>
      <rPr>
        <b/>
        <sz val="9"/>
        <rFont val="Arial Armenian"/>
        <family val="2"/>
      </rPr>
      <t xml:space="preserve">1.3 îàÎàê²ìÖ²ðÜºð </t>
    </r>
    <r>
      <rPr>
        <sz val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</si>
  <si>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rFont val="Arial Armenian"/>
        <family val="2"/>
      </rPr>
      <t>(ïáÕ4311+ïáÕ4312)</t>
    </r>
  </si>
  <si>
    <t xml:space="preserve"> -Ü»ñùÇÝ ³ñÅ»ÃÕÃ»ñÇ ïáÏáë³í×³ñÝ»ñ</t>
  </si>
  <si>
    <t>4411</t>
  </si>
  <si>
    <t xml:space="preserve"> -Ü»ñùÇÝ í³ñÏ»ñÇ ïáÏáë³í×³ñÝ»ñ</t>
  </si>
  <si>
    <t>4412</t>
  </si>
  <si>
    <r>
      <t>²ðî²øÆÜ îàÎàê²ìÖ²ðÜºð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(ïáÕ4321+ïáÕ4322)</t>
    </r>
  </si>
  <si>
    <t xml:space="preserve"> -²ñï³ùÇÝ ³ñÅ»ÃÕÃ»ñÇ ·Íáí ïáÏáë³í×³ñÝ»ñ</t>
  </si>
  <si>
    <t>4421</t>
  </si>
  <si>
    <t xml:space="preserve"> -²ñï³ùÇÝ í³ñÏ»ñÇ ·Íáí ïáÏáë³í×³ñÝ»ñ</t>
  </si>
  <si>
    <t>4422</t>
  </si>
  <si>
    <r>
      <t xml:space="preserve">öàÊ²èàôÂÚàôÜÜºðÆ Ðºî Î²äì²Ì ìÖ²ðÜºð </t>
    </r>
    <r>
      <rPr>
        <sz val="8"/>
        <rFont val="Arial Armenian"/>
        <family val="2"/>
      </rPr>
      <t xml:space="preserve">(ïáÕ4331+ïáÕ4332+ïáÕ4333) </t>
    </r>
  </si>
  <si>
    <t xml:space="preserve"> -öáË³Ý³ÏÙ³Ý Ïáõñë»ñÇ µ³ó³ë³Ï³Ý ï³ñµ»ñáõÃÛáõÝ</t>
  </si>
  <si>
    <t>4431</t>
  </si>
  <si>
    <t xml:space="preserve"> -îáõÛÅ»ñ</t>
  </si>
  <si>
    <t>4432</t>
  </si>
  <si>
    <t xml:space="preserve"> -öáË³éáõÃÛáõÝÝ»ñÇ ·Íáí ïáõñù»ñ</t>
  </si>
  <si>
    <t>4433</t>
  </si>
  <si>
    <r>
      <t>1.4 êàô´êÆ¸Æ²Üºð</t>
    </r>
    <r>
      <rPr>
        <b/>
        <sz val="8"/>
        <rFont val="Arial Armenian"/>
        <family val="2"/>
      </rPr>
      <t xml:space="preserve"> </t>
    </r>
    <r>
      <rPr>
        <sz val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</si>
  <si>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Armenian"/>
        <family val="2"/>
      </rPr>
      <t>(ïáÕ4411+ïáÕ4412)</t>
    </r>
  </si>
  <si>
    <t xml:space="preserve"> -êáõµëÇ¹Ç³Ý»ñ áã-ýÇÝ³Ýë³Ï³Ý å»ï³Ï³Ý (h³Ù³ÛÝù³ÛÇÝ) Ï³½Ù³Ï»ñåáõÃÛáõÝÝ»ñÇÝ </t>
  </si>
  <si>
    <t>4511</t>
  </si>
  <si>
    <t xml:space="preserve"> -êáõµëÇ¹Ç³Ý»ñ ýÇÝ³Ýë³Ï³Ý å»ï³Ï³Ý (h³Ù³ÛÝù³ÛÇÝ) Ï³½Ù³Ï»ñåáõÃÛáõÝÝ»ñÇÝ </t>
  </si>
  <si>
    <t>4512</t>
  </si>
  <si>
    <r>
      <t>êàô´êÆ¸Æ²Üºð àâ äºî²Î²Ü (àâ Ð²Ø²ÚÜø²ÚÆÜ) Î²¼Ø²ÎºðäàôÂÚàôÜÜºðÆÜ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(ïáÕ4421+ïáÕ4422)</t>
    </r>
  </si>
  <si>
    <t xml:space="preserve"> -êáõµëÇ¹Ç³Ý»ñ áã å»ï³Ï³Ý (áã h³Ù³ÛÝù³ÛÇÝ) áã ýÇÝ³Ýë³Ï³Ý Ï³½Ù³Ï»ñåáõÃÛáõÝÝ»ñÇÝ </t>
  </si>
  <si>
    <t>4521</t>
  </si>
  <si>
    <t xml:space="preserve"> -êáõµëÇ¹Ç³Ý»ñ áã å»ï³Ï³Ý (áã h³Ù³ÛÝù³ÛÇÝ) ýÇÝ³Ýë³Ï³Ý  Ï³½Ù³Ï»ñåáõÃÛáõÝÝ»ñÇÝ </t>
  </si>
  <si>
    <t>4522</t>
  </si>
  <si>
    <r>
      <t xml:space="preserve">1.5 ¸ð²Ø²ÞÜàðÐÜºð </t>
    </r>
    <r>
      <rPr>
        <sz val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</si>
  <si>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Armenian"/>
        <family val="2"/>
      </rPr>
      <t xml:space="preserve"> (ïáÕ4511+ïáÕ4512)</t>
    </r>
  </si>
  <si>
    <r>
      <t xml:space="preserve"> -</t>
    </r>
    <r>
      <rPr>
        <b/>
        <sz val="9"/>
        <rFont val="Arial Armenian"/>
        <family val="2"/>
      </rPr>
      <t>ÀÝÃ³óÇÏ ¹ñ³Ù³ßÝáñÑÝ»ñ ûï³ñ»ñÏñÛ³ Ï³é³í³ñáõÃÛáõÝÝ»ñÇÝ</t>
    </r>
  </si>
  <si>
    <t>4611</t>
  </si>
  <si>
    <t xml:space="preserve"> -Î³åÇï³É ¹ñ³Ù³ßÝáñÑÝ»ñ ûï³ñ»ñÏñÛ³ Ï³é³í³ñáõÃÛáõÝÝ»ñÇÝ</t>
  </si>
  <si>
    <t>4612</t>
  </si>
  <si>
    <r>
      <t>¸ð²Ø²ÞÜàðÐÜºð ØÆæ²¼¶²ÚÆÜ Î²¼Ø²ÎºðäàôÂÚàôÜÜºðÆÜ</t>
    </r>
    <r>
      <rPr>
        <sz val="8"/>
        <rFont val="Arial Armenian"/>
        <family val="2"/>
      </rPr>
      <t xml:space="preserve"> (ïáÕ4521+ïáÕ4522)</t>
    </r>
  </si>
  <si>
    <t xml:space="preserve"> -ÀÝÃ³óÇÏ ¹ñ³Ù³ßÝáñÑÝ»ñ  ÙÇç³½·³ÛÇÝ Ï³½Ù³Ï»ñåáõÃÛáõÝÝ»ñÇÝ</t>
  </si>
  <si>
    <t>4621</t>
  </si>
  <si>
    <t xml:space="preserve"> -Î³åÇï³É ¹ñ³Ù³ßÝáñÑÝ»ñ ÙÇç³½·³ÛÇÝ Ï³½Ù³Ï»ñåáõÃÛáõÝÝ»ñÇÝ</t>
  </si>
  <si>
    <t>4622</t>
  </si>
  <si>
    <r>
      <t>ÀÜÂ²òÆÎ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(ïáÕ4531+ïáÕ4532+ïáÕ4533)</t>
    </r>
  </si>
  <si>
    <t xml:space="preserve"> - ÀÝÃ³óÇÏ ¹ñ³Ù³ßÝáñÑÝ»ñ å»ï³Ï³Ý ¨ Ñ³Ù³ÛÝùÝ»ñÇ áã ³é¨ïñ³ÛÇÝ Ï³½Ù³Ï»ñåáõÃÛáõÝÝ»ñÇÝ</t>
  </si>
  <si>
    <t>4637</t>
  </si>
  <si>
    <t xml:space="preserve"> - ÀÝÃ³óÇÏ ¹ñ³Ù³ßÝáñÑÝ»ñ å»ï³Ï³Ý ¨ Ñ³Ù³ÛÝùÝ»ñÇ  ³é¨ïñ³ÛÇÝ Ï³½Ù³Ï»ñåáõÃÛáõÝÝ»ñÇÝ</t>
  </si>
  <si>
    <t>4638</t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</si>
  <si>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</si>
  <si>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>4639</t>
  </si>
  <si>
    <t xml:space="preserve"> - ï»Õ³Ï³Ý ÇÝùÝ³Ï³é³íñÙ³Ý Ù³ñÙÇÝÝ»ñÇÝ                                 (ïáÕ  4535+ïáÕ 4536)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</si>
  <si>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</si>
  <si>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</si>
  <si>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</si>
  <si>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</si>
  <si>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r>
      <t>Î²äÆî²È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(ïáÕ4541+ïáÕ4542+ïáÕ4543)</t>
    </r>
  </si>
  <si>
    <t xml:space="preserve"> -Î³åÇï³É ¹ñ³Ù³ßÝáñÑÝ»ñ å»ï³Ï³Ý ¨ Ñ³Ù³ÛÝùÝ»ñÇ áã ³é¨ïñ³ÛÇÝ Ï³½Ù³Ï»ñåáõÃÛáõÝÝ»ñÇÝ</t>
  </si>
  <si>
    <t>4655</t>
  </si>
  <si>
    <t xml:space="preserve"> -Î³åÇï³É ¹ñ³Ù³ßÝáñÑÝ»ñ å»ï³Ï³Ý ¨ Ñ³Ù³ÛÝùÝ»ñÇ  ³é¨ïñ³ÛÇÝ Ï³½Ù³Ï»ñåáõÃÛáõÝÝ»ñÇÝ</t>
  </si>
  <si>
    <t>4656</t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</si>
  <si>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</si>
  <si>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>4657</t>
  </si>
  <si>
    <t xml:space="preserve"> - ï»Õ³Ï³Ý ÇÝùÝ³Ï³é³íñÙ³Ý Ù³ñÙÇÝÝ»ñÇÝ                                 (ïáÕ  4545+ïáÕ 4546)</t>
  </si>
  <si>
    <t xml:space="preserve">ÐÐ ³ÛÉ Ñ³Ù³ÛÝùÝ»ñÇÝ </t>
  </si>
  <si>
    <r>
      <t xml:space="preserve">1.6 êàòÆ²È²Î²Ü Üä²êîÜºð ºì ÎºÜê²ÂàÞ²ÎÜºð </t>
    </r>
    <r>
      <rPr>
        <sz val="8"/>
        <rFont val="Arial Armenian"/>
        <family val="2"/>
      </rPr>
      <t>(ïáÕ4610+ïáÕ4630+ïáÕ4640)</t>
    </r>
  </si>
  <si>
    <t>êàòÆ²È²Î²Ü ²ä²ÐàìàôÂÚ²Ü Üä²êîÜºð</t>
  </si>
  <si>
    <t xml:space="preserve"> - îÝ³ÛÇÝ ïÝï»ëáõÃÛáõÝÝ»ñÇÝ ¹ñ³Ùáí í×³ñíáÕ ëáóÇ³É³Ï³Ý ³å³ÑáíáõÃÛ³Ý í×³ñÝ»ñ</t>
  </si>
  <si>
    <t>4711</t>
  </si>
  <si>
    <t xml:space="preserve"> - êáóÇ³É³Ï³Ý ³å³ÑáíáõÃÛ³Ý µÝ»Õ»Ý Ýå³ëïÝ»ñ Í³é³ÛáõÃÛáõÝÝ»ñ Ù³ïáõóáÕÝ»ñÇÝ</t>
  </si>
  <si>
    <t>4712</t>
  </si>
  <si>
    <r>
      <t xml:space="preserve"> êàòÆ²È²Î²Ü ú¶ÜàôÂÚ²Ü ¸ð²Ø²Î²Ü ²ðî²Ð²ÚîàôÂÚ²Ø´ Üä²êîÜºð (´ÚàôæºÆò) </t>
    </r>
    <r>
      <rPr>
        <sz val="8"/>
        <rFont val="Arial Armenian"/>
        <family val="2"/>
      </rPr>
      <t xml:space="preserve">(ïáÕ4631+ïáÕ4632+ïáÕ4633+ïáÕ4634) </t>
    </r>
  </si>
  <si>
    <t xml:space="preserve"> -ÐáõÕ³ñÏ³íáñáõÃÛ³Ý Ýå³ëïÝ»ñ µÛáõç»Çó</t>
  </si>
  <si>
    <t>4726</t>
  </si>
  <si>
    <t xml:space="preserve"> -ÎñÃ³Ï³Ý, Ùß³ÏáõÃ³ÛÇÝ ¨ ëåáñï³ÛÇÝ Ýå³ëïÝ»ñ µÛáõç»Çó</t>
  </si>
  <si>
    <t>4727</t>
  </si>
  <si>
    <t xml:space="preserve"> -´Ý³Ï³ñ³Ý³ÛÇÝ Ýå³ëïÝ»ñ µÛáõç»Çó</t>
  </si>
  <si>
    <t>4728</t>
  </si>
  <si>
    <t xml:space="preserve"> -²ÛÉ Ýå³ëïÝ»ñ µÛáõç»Çó</t>
  </si>
  <si>
    <r>
      <t xml:space="preserve"> ÎºÜê²ÂàÞ²ÎÜºð </t>
    </r>
    <r>
      <rPr>
        <sz val="8"/>
        <rFont val="Arial Armenian"/>
        <family val="2"/>
      </rPr>
      <t xml:space="preserve">(ïáÕ4641) </t>
    </r>
  </si>
  <si>
    <t xml:space="preserve"> -Î»Ýë³Ãáß³ÏÝ»ñ</t>
  </si>
  <si>
    <t>4741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</si>
  <si>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</si>
  <si>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</si>
  <si>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</si>
  <si>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4811</t>
  </si>
  <si>
    <t xml:space="preserve"> -ÜíÇñ³ïíáõÃÛáõÝÝ»ñ ³ÛÉ ß³ÑáõÛÃ ãÑ»ï³åÝ¹áÕ Ï³½Ù³Ï»ñåáõÃÛáõÝÝ»ñÇÝ</t>
  </si>
  <si>
    <t>4819</t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</si>
  <si>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Armenian"/>
        <family val="2"/>
      </rPr>
      <t>(ïáÕ4721+ïáÕ4722+ïáÕ4723+ïáÕ4724)</t>
    </r>
  </si>
  <si>
    <t xml:space="preserve"> -²ßË³ï³í³ñÓÇ ýáÝ¹</t>
  </si>
  <si>
    <t>4821</t>
  </si>
  <si>
    <t xml:space="preserve"> -²ÛÉ Ñ³ñÏ»ñ</t>
  </si>
  <si>
    <t xml:space="preserve"> -ä³ñï³¹Çñ í×³ñÝ»ñ</t>
  </si>
  <si>
    <t>4823</t>
  </si>
  <si>
    <t xml:space="preserve"> -ä»ï³Ï³Ý Ñ³ïí³ÍÇ ï³ñµ»ñ Ù³Ï³ñ¹³ÏÝ»ñÇ ÏáÕÙÇó ÙÇÙÛ³Ýó ÝÏ³ïÙ³Ùµ ÏÇñ³éíáÕ ïáõÛÅ»ñ</t>
  </si>
  <si>
    <t>4824</t>
  </si>
  <si>
    <r>
      <t xml:space="preserve">¸²î²ð²ÜÜºðÆ ÎàÔØÆò ÜÞ²Ü²Îì²Ì îàôÚÄºð ºì îàô¶²ÜøÜºð </t>
    </r>
    <r>
      <rPr>
        <sz val="8"/>
        <rFont val="Arial Armenian"/>
        <family val="2"/>
      </rPr>
      <t>(ïáÕ4731)</t>
    </r>
  </si>
  <si>
    <r>
      <t xml:space="preserve"> -</t>
    </r>
    <r>
      <rPr>
        <b/>
        <sz val="9"/>
        <rFont val="Arial Armenian"/>
        <family val="2"/>
      </rPr>
      <t>¸³ï³ñ³ÝÝ»ñÇ ÏáÕÙÇó Ýß³Ý³Ïí³Í ïáõÛÅ»ñ ¨ ïáõ·³ÝùÝ»ñ</t>
    </r>
  </si>
  <si>
    <t>4831</t>
  </si>
  <si>
    <r>
      <t xml:space="preserve"> </t>
    </r>
    <r>
      <rPr>
        <b/>
        <i/>
        <sz val="9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Armenian"/>
        <family val="2"/>
      </rPr>
      <t>(ïáÕ4741+ïáÕ4742)</t>
    </r>
  </si>
  <si>
    <t xml:space="preserve"> -´Ý³Ï³Ý ³Õ»ïÝ»ñÇó ³é³ç³ó³Í íÝ³ëí³ÍùÝ»ñÇ Ï³Ù íÝ³ëÝ»ñÇ í»ñ³Ï³Ý·ÝáõÙ</t>
  </si>
  <si>
    <t>4841</t>
  </si>
  <si>
    <t xml:space="preserve"> -²ÛÉ µÝ³Ï³Ý å³ï×³éÝ»ñáí ëï³ó³Í íÝ³ëí³ÍùÝ»ñÇ í»ñ³Ï³Ý·ÝáõÙ</t>
  </si>
  <si>
    <t>4842</t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</si>
  <si>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Armenian"/>
        <family val="2"/>
      </rPr>
      <t xml:space="preserve"> </t>
    </r>
    <r>
      <rPr>
        <b/>
        <i/>
        <sz val="9"/>
        <rFont val="Arial Armenian"/>
        <family val="2"/>
      </rPr>
      <t xml:space="preserve">ìºð²Î²Ü¶ÜàôØ </t>
    </r>
    <r>
      <rPr>
        <sz val="8"/>
        <rFont val="Arial Armenian"/>
        <family val="2"/>
      </rPr>
      <t>(ïáÕ4751)</t>
    </r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</si>
  <si>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</si>
  <si>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</si>
  <si>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r>
      <t xml:space="preserve"> </t>
    </r>
    <r>
      <rPr>
        <b/>
        <i/>
        <sz val="9"/>
        <rFont val="Arial Armenian"/>
        <family val="2"/>
      </rPr>
      <t xml:space="preserve">²ÚÈ Ì²Êêºð </t>
    </r>
    <r>
      <rPr>
        <sz val="9"/>
        <rFont val="Arial Armenian"/>
        <family val="2"/>
      </rPr>
      <t>(ïáÕ4761)</t>
    </r>
  </si>
  <si>
    <t xml:space="preserve"> -²ÛÉ Í³Ëë»ñ</t>
  </si>
  <si>
    <t>4861</t>
  </si>
  <si>
    <r>
      <t xml:space="preserve">ä²Ðàôêî²ÚÆÜ ØÆæàòÜºð </t>
    </r>
    <r>
      <rPr>
        <sz val="9"/>
        <rFont val="Arial Armenian"/>
        <family val="2"/>
      </rPr>
      <t>(ïáÕ4771)</t>
    </r>
  </si>
  <si>
    <t xml:space="preserve"> -ä³Ñáõëï³ÛÇÝ ÙÇçáóÝ»ñ</t>
  </si>
  <si>
    <t>4891</t>
  </si>
  <si>
    <t>³Û¹ ÃíáõÙ` Ñ³Ù³ÛÝùÇ µÛáõç»Ç í³ñã³Ï³Ý Ù³ëÇ å³Ñáõëï³ÛÇÝ ýáÝ¹Çó ýáÝ¹³ÛÇÝ Ù³ë Ï³ï³ñíáÕ Ñ³ïÏ³óáõÙÝ»ñ</t>
  </si>
  <si>
    <r>
      <t xml:space="preserve">´. àâ üÆÜ²Üê²Î²Ü ²ÎîÆìÜºðÆ ¶Ìàì Ì²Êêºð                     </t>
    </r>
    <r>
      <rPr>
        <sz val="10"/>
        <rFont val="Arial Armenian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</si>
  <si>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Armenian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</si>
  <si>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Armenian"/>
        <family val="2"/>
      </rPr>
      <t>(ïáÕ5111+ïáÕ5112+ïáÕ5113)</t>
    </r>
  </si>
  <si>
    <t xml:space="preserve"> - Þ»Ýù»ñÇ ¨ ßÇÝáõÃÛáõÝÝ»ñÇ Ó»éù µ»ñáõÙ</t>
  </si>
  <si>
    <t>5111</t>
  </si>
  <si>
    <t xml:space="preserve"> - Þ»Ýù»ñÇ ¨ ßÇÝáõÃÛáõÝÝ»ñÇ Ï³éáõóáõÙ</t>
  </si>
  <si>
    <t>5112</t>
  </si>
  <si>
    <t xml:space="preserve"> - Þ»Ýù»ñÇ ¨ ßÇÝáõÃÛáõÝÝ»ñÇ Ï³åÇï³É í»ñ³Ýáñá·áõÙ</t>
  </si>
  <si>
    <t>5113</t>
  </si>
  <si>
    <r>
      <t xml:space="preserve">ØºøºÜ²Üºð ºì ê²ðø²ìàðàôØÜºð                                       </t>
    </r>
    <r>
      <rPr>
        <sz val="8"/>
        <rFont val="Arial Armenian"/>
        <family val="2"/>
      </rPr>
      <t>(ïáÕ5121+ ïáÕ5122+ïáÕ5123)</t>
    </r>
  </si>
  <si>
    <t xml:space="preserve"> - îñ³Ýëåáñï³ÛÇÝ ë³ñù³íáñáõÙÝ»ñ</t>
  </si>
  <si>
    <t>5121</t>
  </si>
  <si>
    <t xml:space="preserve"> - ì³ñã³Ï³Ý ë³ñù³íáñáõÙÝ»ñ</t>
  </si>
  <si>
    <t>5122</t>
  </si>
  <si>
    <t xml:space="preserve"> - ²ÛÉ Ù»ù»Ý³Ý»ñ ¨ ë³ñù³íáñáõÙÝ»ñ</t>
  </si>
  <si>
    <t>5129</t>
  </si>
  <si>
    <r>
      <t xml:space="preserve"> ²ÚÈ ÐÆØÜ²Î²Ü ØÆæàòÜºð                                                             </t>
    </r>
    <r>
      <rPr>
        <sz val="8"/>
        <rFont val="Arial Armenian"/>
        <family val="2"/>
      </rPr>
      <t>(ïáÕ 5131+ïáÕ 5132+ïáÕ 5133+ ïáÕ5134)</t>
    </r>
  </si>
  <si>
    <t xml:space="preserve"> -²×»óíáÕ ³ÏïÇíÝ»ñ</t>
  </si>
  <si>
    <t>5131</t>
  </si>
  <si>
    <t xml:space="preserve"> - àã ÝÛáõÃ³Ï³Ý ÑÇÙÝ³Ï³Ý ÙÇçáóÝ»ñ</t>
  </si>
  <si>
    <t>5132</t>
  </si>
  <si>
    <t xml:space="preserve"> - ¶»á¹»½Ç³Ï³Ý ù³ñï»½³·ñ³Ï³Ý Í³Ëë»ñ</t>
  </si>
  <si>
    <t>5133</t>
  </si>
  <si>
    <t xml:space="preserve"> - Ü³Ë³·Í³Ñ»ï³½áï³Ï³Ý Í³Ëë»ñ</t>
  </si>
  <si>
    <t>5134</t>
  </si>
  <si>
    <r>
      <t xml:space="preserve">1.2 ä²Þ²ðÜºð </t>
    </r>
    <r>
      <rPr>
        <sz val="8"/>
        <rFont val="Arial Armenian"/>
        <family val="2"/>
      </rPr>
      <t>(ïáÕ5211+ïáÕ5221+ïáÕ5231+ïáÕ5241)</t>
    </r>
  </si>
  <si>
    <t xml:space="preserve"> - Ð³Ù³ÛÝù³ÛÇÝ Ýß³Ý³ÏáõÃÛ³Ý é³½Ù³í³ñ³Ï³Ý å³ß³ñÝ»ñ</t>
  </si>
  <si>
    <t>5211</t>
  </si>
  <si>
    <t xml:space="preserve"> - ÜÛáõÃ»ñ ¨ å³ñ³·³Ý»ñ</t>
  </si>
  <si>
    <t>5221</t>
  </si>
  <si>
    <t xml:space="preserve"> - ì»ñ³í³×³éùÇ Ñ³Ù³ñ Ý³Ë³ï»ëí³Í ³åñ³ÝùÝ»ñ</t>
  </si>
  <si>
    <t>5231</t>
  </si>
  <si>
    <t xml:space="preserve"> -êå³éÙ³Ý Ýå³ï³Ïáí å³ÑíáÕ å³ß³ñÝ»ñ</t>
  </si>
  <si>
    <t>5241</t>
  </si>
  <si>
    <r>
      <t xml:space="preserve">1.3 ´²ðÒð²ðÄºø ²ÎîÆìÜºð </t>
    </r>
    <r>
      <rPr>
        <sz val="8"/>
        <rFont val="Arial Armenian"/>
        <family val="2"/>
      </rPr>
      <t>(ïáÕ 5311)</t>
    </r>
  </si>
  <si>
    <t xml:space="preserve"> -´³ñÓñ³ñÅ»ù ³ÏïÇíÝ»ñ</t>
  </si>
  <si>
    <t>5311</t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</si>
  <si>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</si>
  <si>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 xml:space="preserve"> -ÐáÕ</t>
  </si>
  <si>
    <t>5411</t>
  </si>
  <si>
    <t xml:space="preserve"> -ÀÝ¹»ñù³ÛÇÝ ³ÏïÇíÝ»ñ</t>
  </si>
  <si>
    <t>5421</t>
  </si>
  <si>
    <t xml:space="preserve"> -²ÛÉ µÝ³Ï³Ý Í³·áõÙ áõÝ»óáÕ ³ÏïÇíÝ»ñ</t>
  </si>
  <si>
    <t>5431</t>
  </si>
  <si>
    <t xml:space="preserve"> -àã ÝÛáõÃ³Ï³Ý ã³ñï³¹ñí³Í ³ÏïÇíÝ»ñ</t>
  </si>
  <si>
    <t>5441</t>
  </si>
  <si>
    <t>6000</t>
  </si>
  <si>
    <r>
      <t xml:space="preserve"> ¶. àâ üÆÜ²Üê²Î²Ü ²ÎîÆìÜºðÆ Æð²òàôØÆò Øàôîøºð </t>
    </r>
    <r>
      <rPr>
        <sz val="10"/>
        <rFont val="Arial Armenian"/>
        <family val="2"/>
      </rPr>
      <t>(ïáÕ6100+ïáÕ6200+ïáÕ6300+ïáÕ6400)</t>
    </r>
  </si>
  <si>
    <t xml:space="preserve">        X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</si>
  <si>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</si>
  <si>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</si>
  <si>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</si>
  <si>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 xml:space="preserve">²ÜÞ²ðÄ ¶àôÚøÆ Æð²òàôØÆò Øàôîøºð </t>
  </si>
  <si>
    <t>8111</t>
  </si>
  <si>
    <t>6120</t>
  </si>
  <si>
    <t>Þ²ðÄ²Î²Ü ¶àôÚøÆ Æð²òàôØÆò Øàôîøºð</t>
  </si>
  <si>
    <t>8121</t>
  </si>
  <si>
    <t>6130</t>
  </si>
  <si>
    <t>²ÚÈ ÐÆØÜ²Î²Ü ØÆæàòÜºðÆ Æð²òàôØÆò Øàôîøºð</t>
  </si>
  <si>
    <t>8131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</si>
  <si>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</si>
  <si>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</si>
  <si>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</si>
  <si>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 xml:space="preserve"> è²¼Ø²ì²ð²Î²Ü Ð²Ø²ÚÜø²ÚÆÜ ä²Þ²ðÜºðÆ Æð²òàôØÆò Øàôîøºð</t>
  </si>
  <si>
    <t>8211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</si>
  <si>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</si>
  <si>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</si>
  <si>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</si>
  <si>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 xml:space="preserve"> - ²ñï³¹ñ³Ï³Ý å³ß³ñÝ»ñÇ Çñ³óáõÙÇó Ùáõïù»ñ</t>
  </si>
  <si>
    <t>8221</t>
  </si>
  <si>
    <t>6222</t>
  </si>
  <si>
    <t xml:space="preserve"> - ì»ñ³í³×³éùÇ Ñ³Ù³ñ ³åñ³ÝùÝ»ñÇ Çñ³óáõÙÇó Ùáõïù»ñ</t>
  </si>
  <si>
    <t>8222</t>
  </si>
  <si>
    <t>6223</t>
  </si>
  <si>
    <t xml:space="preserve"> - êå³éÙ³Ý Ñ³Ù³ñ Ý³Ë³ï»ëí³Í å³ß³ñÝ»ñÇ Çñ³óáõÙÇó Ùáõïù»ñ</t>
  </si>
  <si>
    <t>8223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</si>
  <si>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</si>
  <si>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</si>
  <si>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</si>
  <si>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´²ðÒð²ðÄºø ²ÎîÆìÜºðÆ Æð²òàôØÆò Øàôîøºð</t>
  </si>
  <si>
    <t>8311</t>
  </si>
  <si>
    <t>6400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</si>
  <si>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</si>
  <si>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</si>
  <si>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</si>
  <si>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</si>
  <si>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</si>
  <si>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</si>
  <si>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</si>
  <si>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</si>
  <si>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Æð²òàôØÆò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</si>
  <si>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</si>
  <si>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</si>
  <si>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</si>
  <si>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</si>
  <si>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ՀԱՏՎԱԾ 3</t>
  </si>
  <si>
    <t>ՀԱՄԱՅՆՔԻ ԲՅՈՒՋԵԻ ԾԱԽՍԵՐԸ` ԸՍՏ ԲՅՈՒՋԵՏԱՅԻՆ ԾԱԽՍԵՐԻ ՏՆՏԵՍԱԳԻՏԱԿԱՆ ԴԱՍԱԿԱՐԳՄԱՆ</t>
  </si>
  <si>
    <t xml:space="preserve">îáÕÇ NN  </t>
  </si>
  <si>
    <t>(ë.4 + ë5)</t>
  </si>
  <si>
    <t>ÀÜ¸²ØºÜÀ Ð²ìºÈàôð¸À Î²Ø ¸ºüÆòÆîÀ (ä²Î²êàôð¸À)</t>
  </si>
  <si>
    <t>deficit + hatvac5</t>
  </si>
  <si>
    <t>expend func - expend econom</t>
  </si>
  <si>
    <t>reserve fond</t>
  </si>
  <si>
    <t>ՀԱՏՎԱԾ 4</t>
  </si>
  <si>
    <t>ՀԱՄԱՅՆՔԻ ԲՅՈՒՋԵԻ ՄԻՋՈՑՆԵՐԻ ՏԱՐԵՎԵՐՋԻ ՀԱՎԵԼՈՒՐԴԸ ԿԱՄ ԴԵՖԻՑԻՏԸ (ՊԱԿԱՍՈՒՐԴԸ)</t>
  </si>
  <si>
    <t xml:space="preserve">³Û¹ ÃíáõÙ`                                                          Ð³Ù³ÛÝùÇ ë»÷³Ï³ÝáõÃÛáõÝ Ñ³Ù³ñíáÕ ÑáÕ»ñÇ í³ñÓ³Ï³ÉáõÃÛ³Ý í³ñÓ³í×³ñÝ»ñ </t>
  </si>
  <si>
    <t xml:space="preserve">³Û¹ ÃíáõÙ`                                                            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</si>
  <si>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³Û¹ ÃíáõÙ`                                                                                î»Õ³Ï³Ý í×³ñÝ»ñ</t>
  </si>
  <si>
    <r>
      <t xml:space="preserve">ä²Þîä²ÜàôÂÚàôÜ </t>
    </r>
    <r>
      <rPr>
        <b/>
        <sz val="8"/>
        <rFont val="Arial Armenian"/>
        <family val="2"/>
      </rPr>
      <t>(ïáÕ2210+2220+ïáÕ2230+ïáÕ2240+ïáÕ2250)</t>
    </r>
  </si>
  <si>
    <r>
      <t>ÀÜ¸Ð²Üàôð ´ÜàôÚÂÆ Ð²Üð²ÚÆÜ Ì²è²ÚàôÂÚàôÜÜºð</t>
    </r>
    <r>
      <rPr>
        <b/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</si>
  <si>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Ð²ê²ð²Î²Î²Ü Î²ð¶, ²Üìî²Ü¶àôÂÚàôÜ ¨ ¸²î²Î²Ü ¶àðÌàôÜºàôÂÚàôÜ </t>
    </r>
    <r>
      <rPr>
        <b/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</si>
  <si>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b/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</si>
  <si>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b/>
        <sz val="8"/>
        <rFont val="Arial Armenian"/>
        <family val="2"/>
      </rPr>
      <t>(ïáÕ2510+ïáÕ2520+ïáÕ2530+ïáÕ2540+ïáÕ2550+ïáÕ2560)</t>
    </r>
  </si>
  <si>
    <t>ÀÜ¸²ØºÜÀ Ì²Êêºð (ïáÕ2100+ïáÕ2200+ïáÕ2300+ïáÕ2400+ïáÕ2500+ïáÕ2600+ ïáÕ2700+ïáÕ2800+ïáÕ2900+ïáÕ3000+ïáÕ3100)</t>
  </si>
  <si>
    <r>
      <t xml:space="preserve">´Ü²Î²ð²Ü²ÚÆÜ ÞÆÜ²ð²ðàôÂÚàôÜ ºì ÎàØàôÜ²È Ì²è²ÚàôÂÚàôÜ </t>
    </r>
    <r>
      <rPr>
        <b/>
        <sz val="8"/>
        <rFont val="Arial Armenian"/>
        <family val="2"/>
      </rPr>
      <t>(ïáÕ3610+ïáÕ3620+ïáÕ3630+ïáÕ3640+ïáÕ3650+ïáÕ3660)</t>
    </r>
  </si>
  <si>
    <r>
      <t>²èàÔæ²ä²ÐàôÂÚàôÜ (</t>
    </r>
    <r>
      <rPr>
        <b/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</si>
  <si>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 </t>
    </r>
    <r>
      <rPr>
        <b/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</si>
  <si>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b/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</si>
  <si>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b/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</si>
  <si>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b/>
        <sz val="8"/>
        <rFont val="Arial Armenian"/>
        <family val="2"/>
      </rPr>
      <t>(ïáÕ3110)</t>
    </r>
  </si>
  <si>
    <t>4729</t>
  </si>
  <si>
    <t>Åը)  ²ÛÉ ï»Õ³Ï³Ý ïáõñù»ñ</t>
  </si>
  <si>
    <t>1149.1.</t>
  </si>
  <si>
    <t xml:space="preserve">Ժէ)Համայնքի տարածքում քաղաքացիական հոգեհանգստի (հրաժեշտի) ծիսակատարության ծառայություններ իրականացնելու և (կամ) մատուցելու թույլտվության համար </t>
  </si>
  <si>
    <t xml:space="preserve">Համայնքի տարածքում մասնավոր գերեզմանատան շահագործման թույլտվության համար </t>
  </si>
  <si>
    <t>ա) 3 հա-ից մինչև 5 հա մակերես ունեցող գերեզմանատների համար՝</t>
  </si>
  <si>
    <t>բ) 5 հա-ից մինչև 7 հա մակերես ունեցող գերեզմանատների համար՝</t>
  </si>
  <si>
    <t>գ) 7 հա-ից մինչև 10 հա մակերես ունեցող գերեզմանատների համար՝</t>
  </si>
  <si>
    <t>դ) 10 հա-ից ավել մակերես ունեցող գերեզմանատների համար՝</t>
  </si>
  <si>
    <t>1149.2</t>
  </si>
  <si>
    <t>1149.3</t>
  </si>
  <si>
    <t>1149.4</t>
  </si>
  <si>
    <t>1149.5</t>
  </si>
  <si>
    <t>1149.6</t>
  </si>
  <si>
    <t>Ð³Ù³ÛÝùÇ í³ñã³Ï³Ý ï³ñ³ÍùáõÙ շինարարության ավարտական ակտի ձևակերպման համար, ինչպես նաև շահագործման թույլտվություն տրամադրելու համար՝ տեղական ինքնակառավարման մարմնի մատուցած ծառայությունների դիմաց փոխհատուցման վճարներ</t>
  </si>
  <si>
    <t xml:space="preserve">                           (անունը, հայրանունը, ազգանունը)</t>
  </si>
  <si>
    <t>2 0 17  Թ Վ Ա Կ Ա Ն Ի  Բ Յ ՈՒ Ջ Ե</t>
  </si>
  <si>
    <r>
      <t xml:space="preserve">                ՀՀ ՇԻՐԱԿԻ  </t>
    </r>
    <r>
      <rPr>
        <u/>
        <sz val="14"/>
        <color indexed="8"/>
        <rFont val="GHEA Grapalat"/>
        <family val="3"/>
      </rPr>
      <t xml:space="preserve">ՄԱՐԶԻ </t>
    </r>
  </si>
  <si>
    <r>
      <t xml:space="preserve"> </t>
    </r>
    <r>
      <rPr>
        <u/>
        <sz val="14"/>
        <color theme="1"/>
        <rFont val="GHEA Grapalat"/>
        <family val="3"/>
      </rPr>
      <t xml:space="preserve">ԱՐԹԻԿ  ՔԱՂԱՔԱՅԻՆ </t>
    </r>
    <r>
      <rPr>
        <u/>
        <sz val="14"/>
        <color indexed="8"/>
        <rFont val="GHEA Grapalat"/>
        <family val="3"/>
      </rPr>
      <t>ՀԱՄԱՅՆՔԻ</t>
    </r>
  </si>
  <si>
    <r>
      <t>Հաստատված է</t>
    </r>
    <r>
      <rPr>
        <sz val="14"/>
        <color indexed="8"/>
        <rFont val="GHEA Grapalat"/>
        <family val="3"/>
      </rPr>
      <t xml:space="preserve">  ԱՐԹԻԿ քաղաքային համայնքի</t>
    </r>
  </si>
  <si>
    <r>
      <t xml:space="preserve">ՀԱՄԱՅՆՔԻ ՂԵԿԱՎԱՐ՝   </t>
    </r>
    <r>
      <rPr>
        <sz val="14"/>
        <color indexed="8"/>
        <rFont val="GHEA Grapalat"/>
        <family val="3"/>
      </rPr>
      <t>ՄԽԻԹԱՐ ՆՈՐԻԿԻ ՎԱՐԱԳՅԱՆ</t>
    </r>
  </si>
  <si>
    <r>
      <t>ավագանու 2016 թվականի</t>
    </r>
    <r>
      <rPr>
        <sz val="12"/>
        <color indexed="8"/>
        <rFont val="GHEA Grapalat"/>
        <family val="3"/>
      </rPr>
      <t xml:space="preserve">  դեկտեմբերի 23</t>
    </r>
    <r>
      <rPr>
        <b/>
        <sz val="12"/>
        <color indexed="8"/>
        <rFont val="GHEA Grapalat"/>
        <family val="3"/>
      </rPr>
      <t>-ի  N</t>
    </r>
    <r>
      <rPr>
        <sz val="12"/>
        <color indexed="8"/>
        <rFont val="GHEA Grapalat"/>
        <family val="3"/>
      </rPr>
      <t xml:space="preserve"> 66-Ն </t>
    </r>
    <r>
      <rPr>
        <b/>
        <sz val="12"/>
        <color indexed="8"/>
        <rFont val="GHEA Grapalat"/>
        <family val="3"/>
      </rPr>
      <t>որոշմամբ</t>
    </r>
  </si>
  <si>
    <t>Հավելված                                              Հայաստանի Հանրապետության Շիրակի մարզի Արթիկի քաղաքային համայնքի ավագանու 2016 թվականի դեկտեմբերի 23-ի թիվ 66 -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</si>
</sst>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դր.&quot;_-;\-* #,##0\ &quot;դր.&quot;_-;_-* &quot;-&quot;\ &quot;դր.&quot;_-;_-@_-"/>
    <numFmt numFmtId="165" formatCode="#,##0.0"/>
    <numFmt numFmtId="166" formatCode="0000"/>
    <numFmt numFmtId="167" formatCode="000"/>
    <numFmt numFmtId="168" formatCode="0.0"/>
  </numFmts>
  <fonts count="47" x14ac:knownFonts="1">
    <font>
      <sz val="11"/>
      <color theme="1"/>
      <name val="Calibri"/>
      <family val="2"/>
      <charset val="1"/>
      <scheme val="minor"/>
    </font>
    <font>
      <sz val="10"/>
      <name val="Arial Armenian"/>
      <family val="2"/>
    </font>
    <font>
      <b/>
      <sz val="12"/>
      <name val="Arial Armenian"/>
      <family val="2"/>
    </font>
    <font>
      <b/>
      <sz val="10"/>
      <name val="Arial Armenian"/>
      <family val="2"/>
    </font>
    <font>
      <i/>
      <sz val="10"/>
      <name val="Arial Armenian"/>
      <family val="2"/>
    </font>
    <font>
      <sz val="8"/>
      <name val="Arial Armenian"/>
      <family val="2"/>
    </font>
    <font>
      <b/>
      <sz val="10.5"/>
      <name val="Arial Armenian"/>
      <family val="2"/>
    </font>
    <font>
      <sz val="9"/>
      <color indexed="8"/>
      <name val="GHEA Grapalat"/>
      <family val="3"/>
    </font>
    <font>
      <sz val="14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sz val="12"/>
      <name val="Arial Armenian"/>
      <family val="2"/>
    </font>
    <font>
      <b/>
      <i/>
      <sz val="10"/>
      <name val="Arial Armenian"/>
      <family val="2"/>
    </font>
    <font>
      <b/>
      <sz val="8"/>
      <name val="Arial Armenian"/>
      <family val="2"/>
    </font>
    <font>
      <sz val="9"/>
      <name val="Arial Armenian"/>
      <family val="2"/>
    </font>
    <font>
      <sz val="11"/>
      <name val="Arial Armenian"/>
      <family val="2"/>
    </font>
    <font>
      <sz val="10"/>
      <name val="Arial"/>
      <family val="2"/>
      <charset val="204"/>
    </font>
    <font>
      <b/>
      <i/>
      <sz val="12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0"/>
      <name val="GHEA Grapalat"/>
      <family val="3"/>
    </font>
    <font>
      <sz val="10"/>
      <name val="Arial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sz val="9"/>
      <name val="Arial Armenian"/>
      <family val="2"/>
    </font>
    <font>
      <b/>
      <i/>
      <sz val="11"/>
      <name val="Arial Armenian"/>
      <family val="2"/>
    </font>
    <font>
      <sz val="9"/>
      <name val="Arial"/>
      <family val="2"/>
      <charset val="204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4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9"/>
      <color theme="1"/>
      <name val="GHEA Grapalat"/>
      <family val="3"/>
    </font>
    <font>
      <sz val="7.5"/>
      <color theme="1"/>
      <name val="GHEA Grapalat"/>
      <family val="3"/>
    </font>
    <font>
      <b/>
      <sz val="16"/>
      <color theme="1"/>
      <name val="GHEA Grapalat"/>
      <family val="3"/>
    </font>
    <font>
      <b/>
      <u/>
      <sz val="14"/>
      <color theme="1"/>
      <name val="GHEA Grapalat"/>
      <family val="3"/>
    </font>
    <font>
      <b/>
      <u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  <font>
      <u/>
      <sz val="14"/>
      <color theme="1"/>
      <name val="GHEA Grapalat"/>
      <family val="3"/>
    </font>
    <font>
      <u/>
      <sz val="14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32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49" fontId="1" fillId="0" borderId="7" xfId="0" quotePrefix="1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0" fontId="1" fillId="0" borderId="7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49" fontId="1" fillId="0" borderId="3" xfId="0" quotePrefix="1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3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left" vertical="center" wrapText="1" indent="2"/>
    </xf>
    <xf numFmtId="165" fontId="3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7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49" fontId="1" fillId="0" borderId="3" xfId="0" quotePrefix="1" applyNumberFormat="1" applyFont="1" applyFill="1" applyBorder="1" applyAlignment="1">
      <alignment vertical="center"/>
    </xf>
    <xf numFmtId="165" fontId="1" fillId="0" borderId="7" xfId="1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2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 applyAlignment="1"/>
    <xf numFmtId="0" fontId="33" fillId="0" borderId="0" xfId="0" applyFont="1" applyAlignment="1">
      <alignment horizontal="center"/>
    </xf>
    <xf numFmtId="0" fontId="34" fillId="0" borderId="0" xfId="0" applyFont="1"/>
    <xf numFmtId="0" fontId="36" fillId="0" borderId="0" xfId="0" applyFont="1" applyAlignment="1"/>
    <xf numFmtId="0" fontId="37" fillId="0" borderId="0" xfId="0" applyFont="1"/>
    <xf numFmtId="0" fontId="1" fillId="0" borderId="8" xfId="0" applyFont="1" applyFill="1" applyBorder="1" applyAlignment="1">
      <alignment horizontal="centerContinuous" vertical="center" wrapText="1"/>
    </xf>
    <xf numFmtId="0" fontId="1" fillId="0" borderId="9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/>
    <xf numFmtId="0" fontId="3" fillId="0" borderId="0" xfId="0" applyFont="1" applyFill="1" applyAlignment="1">
      <alignment horizontal="center" wrapText="1"/>
    </xf>
    <xf numFmtId="0" fontId="12" fillId="0" borderId="0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 wrapText="1" readingOrder="1"/>
    </xf>
    <xf numFmtId="165" fontId="12" fillId="0" borderId="22" xfId="0" applyNumberFormat="1" applyFont="1" applyFill="1" applyBorder="1" applyAlignment="1">
      <alignment horizontal="center" vertical="center"/>
    </xf>
    <xf numFmtId="165" fontId="12" fillId="0" borderId="2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165" fontId="12" fillId="0" borderId="25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165" fontId="12" fillId="0" borderId="29" xfId="0" applyNumberFormat="1" applyFont="1" applyFill="1" applyBorder="1" applyAlignment="1">
      <alignment horizontal="center" vertical="center"/>
    </xf>
    <xf numFmtId="165" fontId="12" fillId="0" borderId="30" xfId="0" applyNumberFormat="1" applyFont="1" applyFill="1" applyBorder="1" applyAlignment="1">
      <alignment horizontal="center" vertical="center"/>
    </xf>
    <xf numFmtId="165" fontId="12" fillId="0" borderId="31" xfId="0" applyNumberFormat="1" applyFont="1" applyFill="1" applyBorder="1" applyAlignment="1">
      <alignment horizontal="center" vertical="center"/>
    </xf>
    <xf numFmtId="165" fontId="12" fillId="0" borderId="32" xfId="0" applyNumberFormat="1" applyFont="1" applyFill="1" applyBorder="1" applyAlignment="1">
      <alignment horizontal="center" vertical="center"/>
    </xf>
    <xf numFmtId="165" fontId="12" fillId="0" borderId="15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 wrapText="1" readingOrder="1"/>
    </xf>
    <xf numFmtId="49" fontId="5" fillId="0" borderId="29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 readingOrder="1"/>
    </xf>
    <xf numFmtId="0" fontId="5" fillId="0" borderId="3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left" vertical="top" wrapText="1"/>
    </xf>
    <xf numFmtId="166" fontId="5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6" fontId="15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35" xfId="0" applyFont="1" applyFill="1" applyBorder="1" applyAlignment="1">
      <alignment horizontal="centerContinuous" vertical="center" wrapText="1"/>
    </xf>
    <xf numFmtId="0" fontId="1" fillId="0" borderId="36" xfId="0" applyFont="1" applyFill="1" applyBorder="1" applyAlignment="1">
      <alignment horizontal="centerContinuous" vertical="center" wrapText="1"/>
    </xf>
    <xf numFmtId="0" fontId="11" fillId="0" borderId="0" xfId="0" applyFont="1" applyFill="1"/>
    <xf numFmtId="0" fontId="21" fillId="0" borderId="0" xfId="0" applyFont="1" applyFill="1"/>
    <xf numFmtId="0" fontId="11" fillId="0" borderId="0" xfId="0" applyFont="1"/>
    <xf numFmtId="0" fontId="21" fillId="0" borderId="0" xfId="0" applyFont="1" applyFill="1" applyAlignment="1">
      <alignment horizontal="center" wrapText="1"/>
    </xf>
    <xf numFmtId="0" fontId="17" fillId="0" borderId="0" xfId="0" applyFont="1" applyFill="1"/>
    <xf numFmtId="0" fontId="22" fillId="0" borderId="0" xfId="0" applyFont="1"/>
    <xf numFmtId="49" fontId="24" fillId="0" borderId="7" xfId="0" applyNumberFormat="1" applyFont="1" applyFill="1" applyBorder="1" applyAlignment="1">
      <alignment horizontal="center"/>
    </xf>
    <xf numFmtId="165" fontId="17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top" wrapText="1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165" fontId="25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0" fillId="0" borderId="7" xfId="0" applyFont="1" applyFill="1" applyBorder="1" applyAlignment="1">
      <alignment horizontal="left" vertical="top" wrapText="1"/>
    </xf>
    <xf numFmtId="165" fontId="26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 wrapText="1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7" xfId="0" applyNumberFormat="1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/>
    <xf numFmtId="0" fontId="14" fillId="0" borderId="2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top" wrapText="1"/>
    </xf>
    <xf numFmtId="0" fontId="1" fillId="0" borderId="38" xfId="0" applyFont="1" applyFill="1" applyBorder="1" applyAlignment="1">
      <alignment horizontal="centerContinuous" wrapText="1"/>
    </xf>
    <xf numFmtId="0" fontId="1" fillId="0" borderId="39" xfId="0" applyFont="1" applyFill="1" applyBorder="1" applyAlignment="1">
      <alignment horizontal="centerContinuous" wrapText="1"/>
    </xf>
    <xf numFmtId="0" fontId="1" fillId="0" borderId="40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5" fillId="0" borderId="1" xfId="0" applyFont="1" applyFill="1" applyBorder="1"/>
    <xf numFmtId="0" fontId="3" fillId="0" borderId="10" xfId="0" applyFont="1" applyFill="1" applyBorder="1" applyAlignment="1">
      <alignment horizont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right" wrapText="1"/>
    </xf>
    <xf numFmtId="168" fontId="15" fillId="0" borderId="7" xfId="0" applyNumberFormat="1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wrapText="1"/>
    </xf>
    <xf numFmtId="168" fontId="15" fillId="0" borderId="7" xfId="0" applyNumberFormat="1" applyFont="1" applyFill="1" applyBorder="1" applyAlignment="1">
      <alignment wrapText="1"/>
    </xf>
    <xf numFmtId="0" fontId="5" fillId="0" borderId="0" xfId="0" applyFont="1"/>
    <xf numFmtId="0" fontId="15" fillId="0" borderId="0" xfId="0" applyFont="1" applyBorder="1"/>
    <xf numFmtId="0" fontId="1" fillId="0" borderId="0" xfId="0" applyFont="1" applyBorder="1"/>
    <xf numFmtId="49" fontId="2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23" fillId="0" borderId="24" xfId="0" applyNumberFormat="1" applyFont="1" applyFill="1" applyBorder="1" applyAlignment="1">
      <alignment horizontal="center" vertical="center" wrapText="1" readingOrder="1"/>
    </xf>
    <xf numFmtId="0" fontId="24" fillId="0" borderId="25" xfId="0" applyNumberFormat="1" applyFont="1" applyFill="1" applyBorder="1" applyAlignment="1">
      <alignment horizontal="center" vertical="center" wrapText="1" readingOrder="1"/>
    </xf>
    <xf numFmtId="49" fontId="14" fillId="0" borderId="29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28" xfId="0" applyNumberFormat="1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 wrapText="1" readingOrder="1"/>
    </xf>
    <xf numFmtId="49" fontId="12" fillId="0" borderId="42" xfId="0" applyNumberFormat="1" applyFont="1" applyFill="1" applyBorder="1" applyAlignment="1">
      <alignment horizontal="center" vertical="center" wrapText="1"/>
    </xf>
    <xf numFmtId="0" fontId="12" fillId="0" borderId="42" xfId="0" applyNumberFormat="1" applyFont="1" applyFill="1" applyBorder="1" applyAlignment="1">
      <alignment horizontal="center" vertical="center" wrapText="1"/>
    </xf>
    <xf numFmtId="0" fontId="12" fillId="0" borderId="43" xfId="0" applyNumberFormat="1" applyFont="1" applyFill="1" applyBorder="1" applyAlignment="1">
      <alignment horizontal="center" vertical="center" wrapText="1"/>
    </xf>
    <xf numFmtId="165" fontId="31" fillId="0" borderId="9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wrapText="1" readingOrder="1"/>
    </xf>
    <xf numFmtId="165" fontId="2" fillId="0" borderId="7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168" fontId="22" fillId="0" borderId="7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165" fontId="17" fillId="0" borderId="25" xfId="0" applyNumberFormat="1" applyFont="1" applyFill="1" applyBorder="1" applyAlignment="1">
      <alignment horizontal="center" vertical="center"/>
    </xf>
    <xf numFmtId="0" fontId="33" fillId="0" borderId="0" xfId="0" applyFont="1" applyAlignment="1"/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9" fontId="24" fillId="0" borderId="7" xfId="0" applyNumberFormat="1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left" vertical="top" wrapText="1"/>
    </xf>
    <xf numFmtId="49" fontId="15" fillId="0" borderId="7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27" fillId="0" borderId="7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23" fillId="0" borderId="7" xfId="0" applyNumberFormat="1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9" fontId="33" fillId="0" borderId="0" xfId="0" applyNumberFormat="1" applyFont="1" applyAlignment="1">
      <alignment horizontal="right" wrapText="1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7" fontId="13" fillId="0" borderId="35" xfId="0" applyNumberFormat="1" applyFont="1" applyFill="1" applyBorder="1" applyAlignment="1">
      <alignment horizontal="center" vertical="center" wrapText="1"/>
    </xf>
    <xf numFmtId="167" fontId="13" fillId="0" borderId="14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</cellXfs>
  <cellStyles count="2">
    <cellStyle name="Денежный [0]" xfId="1" builtinId="7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0.0.1/Users/ww/Downloads/Hovtash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Ekamutner"/>
      <sheetName val="Gorcarnakan caxs"/>
      <sheetName val="Tntesagitakan "/>
      <sheetName val="Dificit"/>
      <sheetName val="Dificiti caxs"/>
    </sheetNames>
    <sheetDataSet>
      <sheetData sheetId="0" refreshError="1"/>
      <sheetData sheetId="1">
        <row r="12">
          <cell r="E12">
            <v>5946.2</v>
          </cell>
          <cell r="F12">
            <v>0</v>
          </cell>
        </row>
        <row r="97">
          <cell r="F97">
            <v>0</v>
          </cell>
        </row>
      </sheetData>
      <sheetData sheetId="2">
        <row r="12">
          <cell r="F12">
            <v>5946.2</v>
          </cell>
          <cell r="G12">
            <v>5946.2</v>
          </cell>
          <cell r="H12">
            <v>0</v>
          </cell>
        </row>
        <row r="310">
          <cell r="F310">
            <v>673.2</v>
          </cell>
          <cell r="G310">
            <v>673.2</v>
          </cell>
          <cell r="H310">
            <v>0</v>
          </cell>
        </row>
      </sheetData>
      <sheetData sheetId="3">
        <row r="12">
          <cell r="D12">
            <v>5946.2</v>
          </cell>
          <cell r="E12">
            <v>5946.2</v>
          </cell>
          <cell r="F12">
            <v>0</v>
          </cell>
        </row>
        <row r="171">
          <cell r="D171">
            <v>673.2</v>
          </cell>
          <cell r="E171">
            <v>673.2</v>
          </cell>
          <cell r="F171">
            <v>0</v>
          </cell>
        </row>
      </sheetData>
      <sheetData sheetId="4" refreshError="1"/>
      <sheetData sheetId="5">
        <row r="12">
          <cell r="D12">
            <v>0</v>
          </cell>
          <cell r="E12">
            <v>0</v>
          </cell>
          <cell r="F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9" sqref="L9"/>
    </sheetView>
  </sheetViews>
  <sheetFormatPr defaultRowHeight="16.5" x14ac:dyDescent="0.3"/>
  <cols>
    <col min="1" max="16384" width="9.140625" style="65"/>
  </cols>
  <sheetData>
    <row r="1" spans="1:10" x14ac:dyDescent="0.3">
      <c r="E1" s="230" t="s">
        <v>675</v>
      </c>
      <c r="F1" s="230"/>
      <c r="G1" s="230"/>
      <c r="H1" s="230"/>
      <c r="I1" s="230"/>
    </row>
    <row r="2" spans="1:10" ht="78" customHeight="1" x14ac:dyDescent="0.3">
      <c r="E2" s="230"/>
      <c r="F2" s="230"/>
      <c r="G2" s="230"/>
      <c r="H2" s="230"/>
      <c r="I2" s="230"/>
    </row>
    <row r="3" spans="1:10" ht="20.25" x14ac:dyDescent="0.35">
      <c r="A3" s="233" t="s">
        <v>670</v>
      </c>
      <c r="B3" s="234"/>
      <c r="C3" s="234"/>
      <c r="D3" s="234"/>
      <c r="E3" s="234"/>
      <c r="F3" s="234"/>
      <c r="G3" s="234"/>
      <c r="H3" s="234"/>
    </row>
    <row r="4" spans="1:10" x14ac:dyDescent="0.3">
      <c r="A4" s="235" t="s">
        <v>132</v>
      </c>
      <c r="B4" s="235"/>
      <c r="C4" s="235"/>
      <c r="D4" s="235"/>
      <c r="E4" s="235"/>
    </row>
    <row r="5" spans="1:10" ht="20.25" x14ac:dyDescent="0.35">
      <c r="A5" s="66" t="s">
        <v>671</v>
      </c>
      <c r="B5" s="66"/>
      <c r="C5" s="66"/>
      <c r="D5" s="66"/>
      <c r="E5" s="66"/>
      <c r="F5" s="66"/>
      <c r="G5" s="66"/>
      <c r="H5" s="66"/>
      <c r="I5" s="213"/>
    </row>
    <row r="6" spans="1:10" x14ac:dyDescent="0.3">
      <c r="A6" s="232" t="s">
        <v>133</v>
      </c>
      <c r="B6" s="236"/>
      <c r="C6" s="236"/>
      <c r="D6" s="236"/>
      <c r="E6" s="236"/>
      <c r="F6" s="236"/>
    </row>
    <row r="7" spans="1:10" x14ac:dyDescent="0.3">
      <c r="A7" s="67"/>
    </row>
    <row r="8" spans="1:10" ht="22.5" x14ac:dyDescent="0.4">
      <c r="A8" s="237" t="s">
        <v>669</v>
      </c>
      <c r="B8" s="237"/>
      <c r="C8" s="237"/>
      <c r="D8" s="237"/>
      <c r="E8" s="237"/>
      <c r="F8" s="237"/>
      <c r="G8" s="237"/>
      <c r="H8" s="237"/>
    </row>
    <row r="9" spans="1:10" ht="20.25" x14ac:dyDescent="0.35">
      <c r="A9" s="68"/>
      <c r="B9" s="68"/>
      <c r="C9" s="68"/>
      <c r="D9" s="68"/>
      <c r="E9" s="68"/>
      <c r="F9" s="68"/>
      <c r="G9" s="68"/>
      <c r="H9" s="68"/>
    </row>
    <row r="10" spans="1:10" ht="20.25" x14ac:dyDescent="0.35">
      <c r="A10" s="66" t="s">
        <v>672</v>
      </c>
      <c r="B10" s="66"/>
      <c r="C10" s="66"/>
      <c r="D10" s="66"/>
      <c r="E10" s="66"/>
      <c r="F10" s="66"/>
      <c r="G10" s="66"/>
      <c r="H10" s="66"/>
      <c r="I10" s="66"/>
    </row>
    <row r="11" spans="1:10" x14ac:dyDescent="0.3">
      <c r="A11" s="232" t="s">
        <v>134</v>
      </c>
      <c r="B11" s="232"/>
      <c r="C11" s="232"/>
      <c r="D11" s="232"/>
      <c r="E11" s="232"/>
      <c r="F11" s="232"/>
      <c r="G11" s="232"/>
      <c r="H11" s="232"/>
      <c r="I11" s="232"/>
    </row>
    <row r="13" spans="1:10" ht="17.25" x14ac:dyDescent="0.3">
      <c r="A13" s="69" t="s">
        <v>674</v>
      </c>
      <c r="B13" s="69"/>
      <c r="C13" s="69"/>
      <c r="D13" s="69"/>
      <c r="E13" s="69"/>
      <c r="F13" s="69"/>
      <c r="G13" s="69"/>
      <c r="H13" s="69"/>
      <c r="I13" s="69"/>
      <c r="J13" s="70"/>
    </row>
    <row r="14" spans="1:10" x14ac:dyDescent="0.3">
      <c r="A14" s="232" t="s">
        <v>135</v>
      </c>
      <c r="B14" s="232"/>
      <c r="C14" s="232"/>
      <c r="D14" s="232"/>
      <c r="E14" s="232"/>
      <c r="F14" s="232"/>
      <c r="G14" s="232"/>
    </row>
    <row r="15" spans="1:10" x14ac:dyDescent="0.3">
      <c r="A15" s="209"/>
      <c r="B15" s="209"/>
      <c r="C15" s="209"/>
      <c r="D15" s="209"/>
      <c r="E15" s="209"/>
      <c r="F15" s="209"/>
      <c r="G15" s="209"/>
    </row>
    <row r="16" spans="1:10" x14ac:dyDescent="0.3">
      <c r="A16" s="209"/>
      <c r="B16" s="209"/>
      <c r="C16" s="209"/>
      <c r="D16" s="209"/>
      <c r="E16" s="209"/>
      <c r="F16" s="209"/>
      <c r="G16" s="209"/>
    </row>
    <row r="18" spans="1:9" ht="20.25" x14ac:dyDescent="0.35">
      <c r="A18" s="231" t="s">
        <v>673</v>
      </c>
      <c r="B18" s="231"/>
      <c r="C18" s="231"/>
      <c r="D18" s="231"/>
      <c r="E18" s="231"/>
      <c r="F18" s="231"/>
      <c r="G18" s="231"/>
      <c r="H18" s="231"/>
      <c r="I18" s="231"/>
    </row>
    <row r="19" spans="1:9" x14ac:dyDescent="0.3">
      <c r="A19" s="232" t="s">
        <v>668</v>
      </c>
      <c r="B19" s="232"/>
      <c r="C19" s="232"/>
      <c r="D19" s="232"/>
      <c r="E19" s="232"/>
      <c r="F19" s="232"/>
      <c r="G19" s="232"/>
      <c r="H19" s="232"/>
      <c r="I19" s="232"/>
    </row>
  </sheetData>
  <mergeCells count="9">
    <mergeCell ref="E1:I2"/>
    <mergeCell ref="A18:I18"/>
    <mergeCell ref="A19:I19"/>
    <mergeCell ref="A3:H3"/>
    <mergeCell ref="A4:E4"/>
    <mergeCell ref="A6:F6"/>
    <mergeCell ref="A8:H8"/>
    <mergeCell ref="A11:I11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3" workbookViewId="0">
      <selection activeCell="J21" sqref="J21"/>
    </sheetView>
  </sheetViews>
  <sheetFormatPr defaultRowHeight="12.75" x14ac:dyDescent="0.25"/>
  <cols>
    <col min="1" max="1" width="7.7109375" style="9" bestFit="1" customWidth="1"/>
    <col min="2" max="2" width="41" style="6" customWidth="1"/>
    <col min="3" max="3" width="8.7109375" style="9" customWidth="1"/>
    <col min="4" max="4" width="14.140625" style="7" customWidth="1"/>
    <col min="5" max="5" width="14.42578125" style="64" customWidth="1"/>
    <col min="6" max="6" width="13.42578125" style="64" customWidth="1"/>
    <col min="7" max="16384" width="9.140625" style="8"/>
  </cols>
  <sheetData>
    <row r="1" spans="1:6" s="2" customFormat="1" ht="18" customHeight="1" x14ac:dyDescent="0.35">
      <c r="A1" s="238" t="s">
        <v>136</v>
      </c>
      <c r="B1" s="238"/>
      <c r="C1" s="238"/>
      <c r="D1" s="238"/>
      <c r="E1" s="238"/>
      <c r="F1" s="238"/>
    </row>
    <row r="2" spans="1:6" s="3" customFormat="1" ht="16.5" customHeight="1" x14ac:dyDescent="0.35">
      <c r="A2" s="231" t="s">
        <v>137</v>
      </c>
      <c r="B2" s="231"/>
      <c r="C2" s="231"/>
      <c r="D2" s="231"/>
      <c r="E2" s="231"/>
      <c r="F2" s="231"/>
    </row>
    <row r="3" spans="1:6" ht="13.5" customHeight="1" thickBot="1" x14ac:dyDescent="0.3">
      <c r="B3" s="9"/>
      <c r="D3" s="5"/>
      <c r="E3" s="239" t="s">
        <v>138</v>
      </c>
      <c r="F3" s="239"/>
    </row>
    <row r="4" spans="1:6" ht="12.75" customHeight="1" thickBot="1" x14ac:dyDescent="0.3">
      <c r="A4" s="240" t="s">
        <v>1</v>
      </c>
      <c r="B4" s="240" t="s">
        <v>2</v>
      </c>
      <c r="C4" s="240" t="s">
        <v>3</v>
      </c>
      <c r="D4" s="240" t="s">
        <v>4</v>
      </c>
      <c r="E4" s="72" t="s">
        <v>5</v>
      </c>
      <c r="F4" s="71"/>
    </row>
    <row r="5" spans="1:6" ht="18.75" customHeight="1" thickBot="1" x14ac:dyDescent="0.3">
      <c r="A5" s="241"/>
      <c r="B5" s="241"/>
      <c r="C5" s="241"/>
      <c r="D5" s="241"/>
      <c r="E5" s="73" t="s">
        <v>6</v>
      </c>
      <c r="F5" s="74" t="s">
        <v>7</v>
      </c>
    </row>
    <row r="6" spans="1:6" s="9" customFormat="1" x14ac:dyDescent="0.25">
      <c r="A6" s="11">
        <v>1</v>
      </c>
      <c r="B6" s="12">
        <v>2</v>
      </c>
      <c r="C6" s="13">
        <v>3</v>
      </c>
      <c r="D6" s="13">
        <v>4</v>
      </c>
      <c r="E6" s="13">
        <v>5</v>
      </c>
      <c r="F6" s="12">
        <v>6</v>
      </c>
    </row>
    <row r="7" spans="1:6" s="5" customFormat="1" ht="15" customHeight="1" x14ac:dyDescent="0.25">
      <c r="A7" s="14" t="s">
        <v>8</v>
      </c>
      <c r="B7" s="75" t="s">
        <v>139</v>
      </c>
      <c r="C7" s="15"/>
      <c r="D7" s="16">
        <f>SUM(D8,D51,D70)</f>
        <v>453735.5</v>
      </c>
      <c r="E7" s="214">
        <f>SUM(E8,E51,E70)</f>
        <v>453735.5</v>
      </c>
      <c r="F7" s="16">
        <f>SUM(F8,F51,F70)</f>
        <v>0</v>
      </c>
    </row>
    <row r="8" spans="1:6" s="21" customFormat="1" ht="26.25" customHeight="1" x14ac:dyDescent="0.25">
      <c r="A8" s="17" t="s">
        <v>9</v>
      </c>
      <c r="B8" s="18" t="s">
        <v>140</v>
      </c>
      <c r="C8" s="53">
        <v>7100</v>
      </c>
      <c r="D8" s="16">
        <f>SUM(D9,D12,D14,D41,D45)</f>
        <v>73082.2</v>
      </c>
      <c r="E8" s="214">
        <f>SUM(E9,E12,E14,E41,E45)</f>
        <v>73082.2</v>
      </c>
      <c r="F8" s="20" t="s">
        <v>10</v>
      </c>
    </row>
    <row r="9" spans="1:6" s="21" customFormat="1" ht="27.75" customHeight="1" x14ac:dyDescent="0.25">
      <c r="A9" s="17" t="s">
        <v>11</v>
      </c>
      <c r="B9" s="22" t="s">
        <v>12</v>
      </c>
      <c r="C9" s="23">
        <v>7131</v>
      </c>
      <c r="D9" s="24">
        <f>SUM(D10:D11)</f>
        <v>13755.6</v>
      </c>
      <c r="E9" s="215">
        <f>SUM(E10:E11)</f>
        <v>13755.6</v>
      </c>
      <c r="F9" s="20" t="s">
        <v>10</v>
      </c>
    </row>
    <row r="10" spans="1:6" ht="50.25" customHeight="1" x14ac:dyDescent="0.25">
      <c r="A10" s="25" t="s">
        <v>13</v>
      </c>
      <c r="B10" s="26" t="s">
        <v>141</v>
      </c>
      <c r="C10" s="27"/>
      <c r="D10" s="28">
        <f>SUM(E10:F10)</f>
        <v>10113.1</v>
      </c>
      <c r="E10" s="211">
        <v>10113.1</v>
      </c>
      <c r="F10" s="28" t="s">
        <v>10</v>
      </c>
    </row>
    <row r="11" spans="1:6" ht="25.5" x14ac:dyDescent="0.25">
      <c r="A11" s="29">
        <v>1112</v>
      </c>
      <c r="B11" s="26" t="s">
        <v>14</v>
      </c>
      <c r="C11" s="27"/>
      <c r="D11" s="28">
        <f>SUM(E11:F11)</f>
        <v>3642.5</v>
      </c>
      <c r="E11" s="211">
        <v>3642.5</v>
      </c>
      <c r="F11" s="28" t="s">
        <v>10</v>
      </c>
    </row>
    <row r="12" spans="1:6" s="21" customFormat="1" ht="16.5" customHeight="1" x14ac:dyDescent="0.25">
      <c r="A12" s="30">
        <v>1120</v>
      </c>
      <c r="B12" s="22" t="s">
        <v>15</v>
      </c>
      <c r="C12" s="23">
        <v>7136</v>
      </c>
      <c r="D12" s="24">
        <f>SUM(D13)</f>
        <v>42179</v>
      </c>
      <c r="E12" s="215">
        <f>SUM(E13)</f>
        <v>42179</v>
      </c>
      <c r="F12" s="20" t="s">
        <v>10</v>
      </c>
    </row>
    <row r="13" spans="1:6" ht="28.5" customHeight="1" x14ac:dyDescent="0.25">
      <c r="A13" s="25" t="s">
        <v>16</v>
      </c>
      <c r="B13" s="26" t="s">
        <v>142</v>
      </c>
      <c r="C13" s="27"/>
      <c r="D13" s="28">
        <f>SUM(E13:F13)</f>
        <v>42179</v>
      </c>
      <c r="E13" s="211">
        <v>42179</v>
      </c>
      <c r="F13" s="28" t="s">
        <v>10</v>
      </c>
    </row>
    <row r="14" spans="1:6" s="21" customFormat="1" ht="38.25" x14ac:dyDescent="0.25">
      <c r="A14" s="17" t="s">
        <v>17</v>
      </c>
      <c r="B14" s="22" t="s">
        <v>18</v>
      </c>
      <c r="C14" s="53">
        <v>7145</v>
      </c>
      <c r="D14" s="24">
        <f>SUM(D15)</f>
        <v>10347.6</v>
      </c>
      <c r="E14" s="215">
        <f>SUM(E15)</f>
        <v>10347.6</v>
      </c>
      <c r="F14" s="20" t="s">
        <v>10</v>
      </c>
    </row>
    <row r="15" spans="1:6" ht="26.25" customHeight="1" x14ac:dyDescent="0.25">
      <c r="A15" s="31" t="s">
        <v>19</v>
      </c>
      <c r="B15" s="32" t="s">
        <v>143</v>
      </c>
      <c r="C15" s="33">
        <v>7145</v>
      </c>
      <c r="D15" s="34">
        <f>SUM(D16,D19,D20,D21,D22,D23,D24,D25,D26,D27,D28,D29,D30,D31,D32,D33,D40)</f>
        <v>10347.6</v>
      </c>
      <c r="E15" s="216">
        <f>SUM(E16,E19,E20,E21,E22,E23,E24,E25,E26,E27,E28,E29,E30,E31,E32,E33,E40)</f>
        <v>10347.6</v>
      </c>
      <c r="F15" s="34" t="s">
        <v>10</v>
      </c>
    </row>
    <row r="16" spans="1:6" s="5" customFormat="1" ht="64.5" customHeight="1" x14ac:dyDescent="0.25">
      <c r="A16" s="31" t="s">
        <v>20</v>
      </c>
      <c r="B16" s="35" t="s">
        <v>21</v>
      </c>
      <c r="C16" s="36"/>
      <c r="D16" s="34">
        <f>SUM(D17:D18)</f>
        <v>45</v>
      </c>
      <c r="E16" s="216">
        <f>SUM(E17:E18)</f>
        <v>45</v>
      </c>
      <c r="F16" s="34" t="s">
        <v>10</v>
      </c>
    </row>
    <row r="17" spans="1:6" s="5" customFormat="1" ht="27" customHeight="1" x14ac:dyDescent="0.25">
      <c r="A17" s="25" t="s">
        <v>22</v>
      </c>
      <c r="B17" s="37" t="s">
        <v>23</v>
      </c>
      <c r="C17" s="27"/>
      <c r="D17" s="28">
        <f t="shared" ref="D17:D29" si="0">SUM(E17:F17)</f>
        <v>45</v>
      </c>
      <c r="E17" s="211">
        <v>45</v>
      </c>
      <c r="F17" s="28" t="s">
        <v>10</v>
      </c>
    </row>
    <row r="18" spans="1:6" s="5" customFormat="1" ht="15.75" customHeight="1" x14ac:dyDescent="0.25">
      <c r="A18" s="25" t="s">
        <v>24</v>
      </c>
      <c r="B18" s="37" t="s">
        <v>25</v>
      </c>
      <c r="C18" s="27"/>
      <c r="D18" s="28">
        <f t="shared" si="0"/>
        <v>0</v>
      </c>
      <c r="E18" s="211"/>
      <c r="F18" s="28" t="s">
        <v>10</v>
      </c>
    </row>
    <row r="19" spans="1:6" s="5" customFormat="1" ht="102.75" customHeight="1" x14ac:dyDescent="0.25">
      <c r="A19" s="25" t="s">
        <v>26</v>
      </c>
      <c r="B19" s="37" t="s">
        <v>27</v>
      </c>
      <c r="C19" s="27"/>
      <c r="D19" s="28">
        <f t="shared" si="0"/>
        <v>2.5</v>
      </c>
      <c r="E19" s="211">
        <v>2.5</v>
      </c>
      <c r="F19" s="28" t="s">
        <v>10</v>
      </c>
    </row>
    <row r="20" spans="1:6" s="5" customFormat="1" ht="52.5" customHeight="1" x14ac:dyDescent="0.25">
      <c r="A20" s="39" t="s">
        <v>28</v>
      </c>
      <c r="B20" s="37" t="s">
        <v>29</v>
      </c>
      <c r="C20" s="27"/>
      <c r="D20" s="28">
        <f t="shared" si="0"/>
        <v>2</v>
      </c>
      <c r="E20" s="211">
        <v>2</v>
      </c>
      <c r="F20" s="28" t="s">
        <v>10</v>
      </c>
    </row>
    <row r="21" spans="1:6" s="5" customFormat="1" ht="62.25" customHeight="1" x14ac:dyDescent="0.25">
      <c r="A21" s="25" t="s">
        <v>30</v>
      </c>
      <c r="B21" s="37" t="s">
        <v>31</v>
      </c>
      <c r="C21" s="27"/>
      <c r="D21" s="28">
        <f t="shared" si="0"/>
        <v>5824.1</v>
      </c>
      <c r="E21" s="211">
        <v>5824.1</v>
      </c>
      <c r="F21" s="28" t="s">
        <v>10</v>
      </c>
    </row>
    <row r="22" spans="1:6" s="5" customFormat="1" ht="27.75" customHeight="1" x14ac:dyDescent="0.25">
      <c r="A22" s="25" t="s">
        <v>32</v>
      </c>
      <c r="B22" s="37" t="s">
        <v>33</v>
      </c>
      <c r="C22" s="27"/>
      <c r="D22" s="28">
        <f t="shared" si="0"/>
        <v>570</v>
      </c>
      <c r="E22" s="211">
        <v>570</v>
      </c>
      <c r="F22" s="28" t="s">
        <v>10</v>
      </c>
    </row>
    <row r="23" spans="1:6" s="5" customFormat="1" ht="90.75" customHeight="1" x14ac:dyDescent="0.25">
      <c r="A23" s="25" t="s">
        <v>34</v>
      </c>
      <c r="B23" s="37" t="s">
        <v>35</v>
      </c>
      <c r="C23" s="27"/>
      <c r="D23" s="28">
        <f t="shared" si="0"/>
        <v>1400</v>
      </c>
      <c r="E23" s="211">
        <v>1400</v>
      </c>
      <c r="F23" s="28" t="s">
        <v>10</v>
      </c>
    </row>
    <row r="24" spans="1:6" s="5" customFormat="1" ht="80.25" customHeight="1" x14ac:dyDescent="0.25">
      <c r="A24" s="25" t="s">
        <v>36</v>
      </c>
      <c r="B24" s="37" t="s">
        <v>37</v>
      </c>
      <c r="C24" s="27"/>
      <c r="D24" s="28">
        <f t="shared" si="0"/>
        <v>0</v>
      </c>
      <c r="E24" s="211">
        <v>0</v>
      </c>
      <c r="F24" s="28" t="s">
        <v>10</v>
      </c>
    </row>
    <row r="25" spans="1:6" s="5" customFormat="1" ht="66.75" customHeight="1" x14ac:dyDescent="0.25">
      <c r="A25" s="25" t="s">
        <v>38</v>
      </c>
      <c r="B25" s="37" t="s">
        <v>39</v>
      </c>
      <c r="C25" s="27"/>
      <c r="D25" s="28">
        <f t="shared" si="0"/>
        <v>0</v>
      </c>
      <c r="E25" s="211">
        <v>0</v>
      </c>
      <c r="F25" s="28" t="s">
        <v>10</v>
      </c>
    </row>
    <row r="26" spans="1:6" s="5" customFormat="1" ht="31.5" customHeight="1" x14ac:dyDescent="0.25">
      <c r="A26" s="25" t="s">
        <v>40</v>
      </c>
      <c r="B26" s="37" t="s">
        <v>41</v>
      </c>
      <c r="C26" s="27"/>
      <c r="D26" s="28">
        <f t="shared" si="0"/>
        <v>1652</v>
      </c>
      <c r="E26" s="211">
        <v>1652</v>
      </c>
      <c r="F26" s="28" t="s">
        <v>10</v>
      </c>
    </row>
    <row r="27" spans="1:6" s="5" customFormat="1" ht="39" customHeight="1" x14ac:dyDescent="0.25">
      <c r="A27" s="29">
        <v>1143</v>
      </c>
      <c r="B27" s="37" t="s">
        <v>42</v>
      </c>
      <c r="C27" s="27"/>
      <c r="D27" s="28">
        <f t="shared" si="0"/>
        <v>0</v>
      </c>
      <c r="E27" s="211">
        <v>0</v>
      </c>
      <c r="F27" s="28" t="s">
        <v>10</v>
      </c>
    </row>
    <row r="28" spans="1:6" s="5" customFormat="1" ht="63.75" customHeight="1" x14ac:dyDescent="0.25">
      <c r="A28" s="29">
        <v>1144</v>
      </c>
      <c r="B28" s="37" t="s">
        <v>43</v>
      </c>
      <c r="C28" s="27"/>
      <c r="D28" s="28">
        <f t="shared" si="0"/>
        <v>24</v>
      </c>
      <c r="E28" s="211">
        <v>24</v>
      </c>
      <c r="F28" s="28" t="s">
        <v>10</v>
      </c>
    </row>
    <row r="29" spans="1:6" s="5" customFormat="1" ht="38.25" x14ac:dyDescent="0.25">
      <c r="A29" s="29">
        <v>1145</v>
      </c>
      <c r="B29" s="37" t="s">
        <v>44</v>
      </c>
      <c r="C29" s="27"/>
      <c r="D29" s="28">
        <f t="shared" si="0"/>
        <v>300</v>
      </c>
      <c r="E29" s="211">
        <v>300</v>
      </c>
      <c r="F29" s="28" t="s">
        <v>10</v>
      </c>
    </row>
    <row r="30" spans="1:6" s="5" customFormat="1" x14ac:dyDescent="0.25">
      <c r="A30" s="40">
        <v>1146</v>
      </c>
      <c r="B30" s="37" t="s">
        <v>45</v>
      </c>
      <c r="C30" s="27"/>
      <c r="D30" s="28">
        <f t="shared" ref="D30:D40" si="1">SUM(E30:F30)</f>
        <v>0</v>
      </c>
      <c r="E30" s="211">
        <v>0</v>
      </c>
      <c r="F30" s="28" t="s">
        <v>10</v>
      </c>
    </row>
    <row r="31" spans="1:6" s="5" customFormat="1" ht="38.25" x14ac:dyDescent="0.25">
      <c r="A31" s="40">
        <v>1147</v>
      </c>
      <c r="B31" s="37" t="s">
        <v>46</v>
      </c>
      <c r="C31" s="27"/>
      <c r="D31" s="28">
        <f t="shared" si="1"/>
        <v>280</v>
      </c>
      <c r="E31" s="211">
        <v>280</v>
      </c>
      <c r="F31" s="28" t="s">
        <v>10</v>
      </c>
    </row>
    <row r="32" spans="1:6" s="5" customFormat="1" ht="38.25" x14ac:dyDescent="0.25">
      <c r="A32" s="40">
        <v>1148</v>
      </c>
      <c r="B32" s="35" t="s">
        <v>47</v>
      </c>
      <c r="C32" s="27"/>
      <c r="D32" s="28">
        <f t="shared" si="1"/>
        <v>148</v>
      </c>
      <c r="E32" s="211">
        <v>148</v>
      </c>
      <c r="F32" s="28" t="s">
        <v>10</v>
      </c>
    </row>
    <row r="33" spans="1:6" s="5" customFormat="1" ht="51" x14ac:dyDescent="0.25">
      <c r="A33" s="40">
        <v>1149</v>
      </c>
      <c r="B33" s="35" t="s">
        <v>48</v>
      </c>
      <c r="C33" s="27"/>
      <c r="D33" s="28">
        <f t="shared" si="1"/>
        <v>100</v>
      </c>
      <c r="E33" s="211">
        <v>100</v>
      </c>
      <c r="F33" s="28" t="s">
        <v>10</v>
      </c>
    </row>
    <row r="34" spans="1:6" s="5" customFormat="1" ht="68.25" customHeight="1" x14ac:dyDescent="0.25">
      <c r="A34" s="210" t="s">
        <v>655</v>
      </c>
      <c r="B34" s="35" t="s">
        <v>656</v>
      </c>
      <c r="C34" s="27"/>
      <c r="D34" s="28">
        <f t="shared" si="1"/>
        <v>0</v>
      </c>
      <c r="E34" s="211">
        <v>0</v>
      </c>
      <c r="F34" s="28" t="s">
        <v>10</v>
      </c>
    </row>
    <row r="35" spans="1:6" s="5" customFormat="1" ht="39.75" customHeight="1" x14ac:dyDescent="0.25">
      <c r="A35" s="210" t="s">
        <v>662</v>
      </c>
      <c r="B35" s="35" t="s">
        <v>657</v>
      </c>
      <c r="C35" s="27"/>
      <c r="D35" s="28">
        <f t="shared" si="1"/>
        <v>0</v>
      </c>
      <c r="E35" s="211">
        <v>0</v>
      </c>
      <c r="F35" s="28" t="s">
        <v>10</v>
      </c>
    </row>
    <row r="36" spans="1:6" s="5" customFormat="1" ht="26.25" customHeight="1" x14ac:dyDescent="0.25">
      <c r="A36" s="210" t="s">
        <v>663</v>
      </c>
      <c r="B36" s="35" t="s">
        <v>658</v>
      </c>
      <c r="C36" s="27"/>
      <c r="D36" s="28">
        <f t="shared" si="1"/>
        <v>0</v>
      </c>
      <c r="E36" s="211">
        <v>0</v>
      </c>
      <c r="F36" s="28" t="s">
        <v>10</v>
      </c>
    </row>
    <row r="37" spans="1:6" s="5" customFormat="1" ht="26.25" customHeight="1" x14ac:dyDescent="0.25">
      <c r="A37" s="210" t="s">
        <v>664</v>
      </c>
      <c r="B37" s="35" t="s">
        <v>659</v>
      </c>
      <c r="C37" s="27"/>
      <c r="D37" s="28">
        <f t="shared" si="1"/>
        <v>0</v>
      </c>
      <c r="E37" s="211">
        <v>0</v>
      </c>
      <c r="F37" s="28" t="s">
        <v>10</v>
      </c>
    </row>
    <row r="38" spans="1:6" s="5" customFormat="1" ht="26.25" customHeight="1" x14ac:dyDescent="0.25">
      <c r="A38" s="210" t="s">
        <v>665</v>
      </c>
      <c r="B38" s="35" t="s">
        <v>660</v>
      </c>
      <c r="C38" s="27"/>
      <c r="D38" s="28">
        <f t="shared" si="1"/>
        <v>0</v>
      </c>
      <c r="E38" s="211">
        <v>0</v>
      </c>
      <c r="F38" s="28" t="s">
        <v>10</v>
      </c>
    </row>
    <row r="39" spans="1:6" s="5" customFormat="1" ht="26.25" customHeight="1" x14ac:dyDescent="0.25">
      <c r="A39" s="210" t="s">
        <v>666</v>
      </c>
      <c r="B39" s="35" t="s">
        <v>661</v>
      </c>
      <c r="C39" s="27"/>
      <c r="D39" s="28">
        <f t="shared" si="1"/>
        <v>0</v>
      </c>
      <c r="E39" s="211">
        <v>0</v>
      </c>
      <c r="F39" s="28" t="s">
        <v>10</v>
      </c>
    </row>
    <row r="40" spans="1:6" s="5" customFormat="1" ht="13.5" customHeight="1" x14ac:dyDescent="0.25">
      <c r="A40" s="40">
        <v>1150</v>
      </c>
      <c r="B40" s="35" t="s">
        <v>654</v>
      </c>
      <c r="C40" s="27"/>
      <c r="D40" s="28">
        <f t="shared" si="1"/>
        <v>0</v>
      </c>
      <c r="E40" s="211">
        <v>0</v>
      </c>
      <c r="F40" s="28" t="s">
        <v>10</v>
      </c>
    </row>
    <row r="41" spans="1:6" s="21" customFormat="1" ht="38.25" x14ac:dyDescent="0.25">
      <c r="A41" s="30">
        <v>1150</v>
      </c>
      <c r="B41" s="22" t="s">
        <v>49</v>
      </c>
      <c r="C41" s="23">
        <v>7146</v>
      </c>
      <c r="D41" s="24">
        <f>SUM(D42)</f>
        <v>6800</v>
      </c>
      <c r="E41" s="24">
        <f>SUM(E42)</f>
        <v>6800</v>
      </c>
      <c r="F41" s="20" t="s">
        <v>10</v>
      </c>
    </row>
    <row r="42" spans="1:6" ht="38.25" x14ac:dyDescent="0.25">
      <c r="A42" s="40">
        <v>1151</v>
      </c>
      <c r="B42" s="26" t="s">
        <v>50</v>
      </c>
      <c r="C42" s="27"/>
      <c r="D42" s="34">
        <f>SUM(D43,D44)</f>
        <v>6800</v>
      </c>
      <c r="E42" s="34">
        <f>SUM(E43,E44)</f>
        <v>6800</v>
      </c>
      <c r="F42" s="28" t="s">
        <v>10</v>
      </c>
    </row>
    <row r="43" spans="1:6" s="5" customFormat="1" ht="114.75" x14ac:dyDescent="0.25">
      <c r="A43" s="41">
        <v>1152</v>
      </c>
      <c r="B43" s="42" t="s">
        <v>51</v>
      </c>
      <c r="C43" s="13"/>
      <c r="D43" s="28">
        <f>SUM(E43:F43)</f>
        <v>3200</v>
      </c>
      <c r="E43" s="211">
        <v>3200</v>
      </c>
      <c r="F43" s="43" t="s">
        <v>10</v>
      </c>
    </row>
    <row r="44" spans="1:6" s="5" customFormat="1" ht="102" x14ac:dyDescent="0.25">
      <c r="A44" s="44">
        <v>1153</v>
      </c>
      <c r="B44" s="37" t="s">
        <v>52</v>
      </c>
      <c r="C44" s="27"/>
      <c r="D44" s="28">
        <f>SUM(E44:F44)</f>
        <v>3600</v>
      </c>
      <c r="E44" s="211">
        <v>3600</v>
      </c>
      <c r="F44" s="28" t="s">
        <v>10</v>
      </c>
    </row>
    <row r="45" spans="1:6" s="21" customFormat="1" ht="15" customHeight="1" x14ac:dyDescent="0.25">
      <c r="A45" s="30">
        <v>1160</v>
      </c>
      <c r="B45" s="22" t="s">
        <v>53</v>
      </c>
      <c r="C45" s="53">
        <v>7161</v>
      </c>
      <c r="D45" s="24">
        <f>SUM(D46,D50)</f>
        <v>0</v>
      </c>
      <c r="E45" s="24">
        <f>SUM(E46,E50)</f>
        <v>0</v>
      </c>
      <c r="F45" s="20" t="s">
        <v>10</v>
      </c>
    </row>
    <row r="46" spans="1:6" ht="54" customHeight="1" x14ac:dyDescent="0.25">
      <c r="A46" s="40">
        <v>1161</v>
      </c>
      <c r="B46" s="32" t="s">
        <v>144</v>
      </c>
      <c r="C46" s="33"/>
      <c r="D46" s="34">
        <f>SUM(D47:D49)</f>
        <v>0</v>
      </c>
      <c r="E46" s="34">
        <f>SUM(E47:E49)</f>
        <v>0</v>
      </c>
      <c r="F46" s="34" t="s">
        <v>10</v>
      </c>
    </row>
    <row r="47" spans="1:6" s="5" customFormat="1" ht="25.5" x14ac:dyDescent="0.25">
      <c r="A47" s="45">
        <v>1162</v>
      </c>
      <c r="B47" s="37" t="s">
        <v>54</v>
      </c>
      <c r="C47" s="27"/>
      <c r="D47" s="28">
        <f>SUM(E47:F47)</f>
        <v>0</v>
      </c>
      <c r="E47" s="28">
        <v>0</v>
      </c>
      <c r="F47" s="28" t="s">
        <v>10</v>
      </c>
    </row>
    <row r="48" spans="1:6" s="5" customFormat="1" x14ac:dyDescent="0.25">
      <c r="A48" s="45">
        <v>1163</v>
      </c>
      <c r="B48" s="46" t="s">
        <v>55</v>
      </c>
      <c r="C48" s="27"/>
      <c r="D48" s="28">
        <f>SUM(E48:F48)</f>
        <v>0</v>
      </c>
      <c r="E48" s="28">
        <v>0</v>
      </c>
      <c r="F48" s="28" t="s">
        <v>10</v>
      </c>
    </row>
    <row r="49" spans="1:6" s="5" customFormat="1" ht="63.75" x14ac:dyDescent="0.25">
      <c r="A49" s="45">
        <v>1164</v>
      </c>
      <c r="B49" s="37" t="s">
        <v>56</v>
      </c>
      <c r="C49" s="27"/>
      <c r="D49" s="28">
        <f>SUM(E49:F49)</f>
        <v>0</v>
      </c>
      <c r="E49" s="28">
        <v>0</v>
      </c>
      <c r="F49" s="28" t="s">
        <v>10</v>
      </c>
    </row>
    <row r="50" spans="1:6" s="5" customFormat="1" ht="89.25" x14ac:dyDescent="0.25">
      <c r="A50" s="45">
        <v>1165</v>
      </c>
      <c r="B50" s="32" t="s">
        <v>57</v>
      </c>
      <c r="C50" s="27"/>
      <c r="D50" s="28">
        <f>SUM(E50:F50)</f>
        <v>0</v>
      </c>
      <c r="E50" s="34">
        <v>0</v>
      </c>
      <c r="F50" s="28" t="s">
        <v>10</v>
      </c>
    </row>
    <row r="51" spans="1:6" s="21" customFormat="1" ht="13.5" customHeight="1" x14ac:dyDescent="0.25">
      <c r="A51" s="30">
        <v>1200</v>
      </c>
      <c r="B51" s="22" t="s">
        <v>58</v>
      </c>
      <c r="C51" s="19">
        <v>7300</v>
      </c>
      <c r="D51" s="24">
        <f>SUM(D52,D54,D56,D58,D60,D67)</f>
        <v>355236.2</v>
      </c>
      <c r="E51" s="24">
        <f>SUM(E52,E54,E56,E58,E60,E67)</f>
        <v>355236.2</v>
      </c>
      <c r="F51" s="24">
        <f>SUM(F52,F54,F56,F58,F60,F67)</f>
        <v>0</v>
      </c>
    </row>
    <row r="52" spans="1:6" s="21" customFormat="1" ht="51" x14ac:dyDescent="0.25">
      <c r="A52" s="30">
        <v>1210</v>
      </c>
      <c r="B52" s="22" t="s">
        <v>59</v>
      </c>
      <c r="C52" s="23">
        <v>7311</v>
      </c>
      <c r="D52" s="47">
        <f>SUM(D53)</f>
        <v>0</v>
      </c>
      <c r="E52" s="47">
        <f>SUM(E53)</f>
        <v>0</v>
      </c>
      <c r="F52" s="20" t="s">
        <v>10</v>
      </c>
    </row>
    <row r="53" spans="1:6" ht="77.25" customHeight="1" x14ac:dyDescent="0.25">
      <c r="A53" s="29">
        <v>1211</v>
      </c>
      <c r="B53" s="32" t="s">
        <v>639</v>
      </c>
      <c r="C53" s="48"/>
      <c r="D53" s="28">
        <f>SUM(E53:F53)</f>
        <v>0</v>
      </c>
      <c r="E53" s="28">
        <v>0</v>
      </c>
      <c r="F53" s="28" t="s">
        <v>10</v>
      </c>
    </row>
    <row r="54" spans="1:6" s="21" customFormat="1" ht="38.25" x14ac:dyDescent="0.25">
      <c r="A54" s="30">
        <v>1220</v>
      </c>
      <c r="B54" s="22" t="s">
        <v>60</v>
      </c>
      <c r="C54" s="49">
        <v>7312</v>
      </c>
      <c r="D54" s="47">
        <f>SUM(D55)</f>
        <v>0</v>
      </c>
      <c r="E54" s="20" t="s">
        <v>10</v>
      </c>
      <c r="F54" s="47">
        <f>SUM(F55)</f>
        <v>0</v>
      </c>
    </row>
    <row r="55" spans="1:6" ht="78.75" customHeight="1" x14ac:dyDescent="0.25">
      <c r="A55" s="44">
        <v>1221</v>
      </c>
      <c r="B55" s="32" t="s">
        <v>145</v>
      </c>
      <c r="C55" s="48"/>
      <c r="D55" s="28">
        <f>SUM(E55:F55)</f>
        <v>0</v>
      </c>
      <c r="E55" s="28" t="s">
        <v>10</v>
      </c>
      <c r="F55" s="28"/>
    </row>
    <row r="56" spans="1:6" s="21" customFormat="1" ht="45.75" customHeight="1" x14ac:dyDescent="0.25">
      <c r="A56" s="30">
        <v>1230</v>
      </c>
      <c r="B56" s="22" t="s">
        <v>61</v>
      </c>
      <c r="C56" s="49">
        <v>7321</v>
      </c>
      <c r="D56" s="47">
        <f>SUM(D57)</f>
        <v>0</v>
      </c>
      <c r="E56" s="47">
        <f>SUM(E57)</f>
        <v>0</v>
      </c>
      <c r="F56" s="20" t="s">
        <v>10</v>
      </c>
    </row>
    <row r="57" spans="1:6" ht="76.5" x14ac:dyDescent="0.25">
      <c r="A57" s="29">
        <v>1231</v>
      </c>
      <c r="B57" s="26" t="s">
        <v>62</v>
      </c>
      <c r="C57" s="48"/>
      <c r="D57" s="28">
        <f>SUM(E57:F57)</f>
        <v>0</v>
      </c>
      <c r="E57" s="28">
        <v>0</v>
      </c>
      <c r="F57" s="28" t="s">
        <v>10</v>
      </c>
    </row>
    <row r="58" spans="1:6" s="21" customFormat="1" ht="38.25" x14ac:dyDescent="0.25">
      <c r="A58" s="50">
        <v>1240</v>
      </c>
      <c r="B58" s="51" t="s">
        <v>63</v>
      </c>
      <c r="C58" s="52">
        <v>7322</v>
      </c>
      <c r="D58" s="47">
        <f>SUM(D59)</f>
        <v>0</v>
      </c>
      <c r="E58" s="47" t="s">
        <v>10</v>
      </c>
      <c r="F58" s="47">
        <f>SUM(F59)</f>
        <v>0</v>
      </c>
    </row>
    <row r="59" spans="1:6" ht="76.5" x14ac:dyDescent="0.25">
      <c r="A59" s="29">
        <v>1241</v>
      </c>
      <c r="B59" s="26" t="s">
        <v>64</v>
      </c>
      <c r="C59" s="48"/>
      <c r="D59" s="28">
        <f>SUM(E59:F59)</f>
        <v>0</v>
      </c>
      <c r="E59" s="28" t="s">
        <v>10</v>
      </c>
      <c r="F59" s="28"/>
    </row>
    <row r="60" spans="1:6" s="21" customFormat="1" ht="51" customHeight="1" x14ac:dyDescent="0.25">
      <c r="A60" s="50">
        <v>1250</v>
      </c>
      <c r="B60" s="51" t="s">
        <v>65</v>
      </c>
      <c r="C60" s="53">
        <v>7331</v>
      </c>
      <c r="D60" s="54">
        <f>SUM(D61,D62,D65,D66)</f>
        <v>355236.2</v>
      </c>
      <c r="E60" s="54">
        <f>SUM(E61,E62,E65,E66)</f>
        <v>355236.2</v>
      </c>
      <c r="F60" s="47" t="s">
        <v>10</v>
      </c>
    </row>
    <row r="61" spans="1:6" ht="51" x14ac:dyDescent="0.25">
      <c r="A61" s="29">
        <v>1251</v>
      </c>
      <c r="B61" s="26" t="s">
        <v>66</v>
      </c>
      <c r="C61" s="27"/>
      <c r="D61" s="28">
        <f>SUM(E61:F61)</f>
        <v>355236.2</v>
      </c>
      <c r="E61" s="28">
        <v>355236.2</v>
      </c>
      <c r="F61" s="28" t="s">
        <v>10</v>
      </c>
    </row>
    <row r="62" spans="1:6" ht="25.5" x14ac:dyDescent="0.25">
      <c r="A62" s="29">
        <v>1254</v>
      </c>
      <c r="B62" s="26" t="s">
        <v>67</v>
      </c>
      <c r="C62" s="48"/>
      <c r="D62" s="28">
        <f>SUM(D63:D64)</f>
        <v>0</v>
      </c>
      <c r="E62" s="28">
        <f>SUM(E63:E64)</f>
        <v>0</v>
      </c>
      <c r="F62" s="28" t="s">
        <v>10</v>
      </c>
    </row>
    <row r="63" spans="1:6" ht="76.5" x14ac:dyDescent="0.25">
      <c r="A63" s="29">
        <v>1255</v>
      </c>
      <c r="B63" s="37" t="s">
        <v>68</v>
      </c>
      <c r="C63" s="27"/>
      <c r="D63" s="28">
        <f>SUM(E63:F63)</f>
        <v>0</v>
      </c>
      <c r="E63" s="28">
        <v>0</v>
      </c>
      <c r="F63" s="28" t="s">
        <v>10</v>
      </c>
    </row>
    <row r="64" spans="1:6" x14ac:dyDescent="0.25">
      <c r="A64" s="29">
        <v>1256</v>
      </c>
      <c r="B64" s="38" t="s">
        <v>69</v>
      </c>
      <c r="C64" s="27"/>
      <c r="D64" s="28">
        <f>SUM(E64:F64)</f>
        <v>0</v>
      </c>
      <c r="E64" s="28">
        <v>0</v>
      </c>
      <c r="F64" s="28" t="s">
        <v>10</v>
      </c>
    </row>
    <row r="65" spans="1:6" ht="38.25" x14ac:dyDescent="0.25">
      <c r="A65" s="29">
        <v>1257</v>
      </c>
      <c r="B65" s="26" t="s">
        <v>70</v>
      </c>
      <c r="C65" s="48"/>
      <c r="D65" s="28">
        <f>SUM(E65:F65)</f>
        <v>0</v>
      </c>
      <c r="E65" s="28">
        <v>0</v>
      </c>
      <c r="F65" s="28" t="s">
        <v>10</v>
      </c>
    </row>
    <row r="66" spans="1:6" ht="51" x14ac:dyDescent="0.25">
      <c r="A66" s="29">
        <v>1258</v>
      </c>
      <c r="B66" s="26" t="s">
        <v>71</v>
      </c>
      <c r="C66" s="48"/>
      <c r="D66" s="28">
        <f>SUM(E66:F66)</f>
        <v>0</v>
      </c>
      <c r="E66" s="28">
        <v>0</v>
      </c>
      <c r="F66" s="28" t="s">
        <v>10</v>
      </c>
    </row>
    <row r="67" spans="1:6" s="21" customFormat="1" ht="51" x14ac:dyDescent="0.25">
      <c r="A67" s="50">
        <v>1260</v>
      </c>
      <c r="B67" s="51" t="s">
        <v>72</v>
      </c>
      <c r="C67" s="53">
        <v>7332</v>
      </c>
      <c r="D67" s="24">
        <f>SUM(D68:D69)</f>
        <v>0</v>
      </c>
      <c r="E67" s="47" t="s">
        <v>10</v>
      </c>
      <c r="F67" s="24">
        <f>SUM(F68:F69)</f>
        <v>0</v>
      </c>
    </row>
    <row r="68" spans="1:6" ht="51" x14ac:dyDescent="0.25">
      <c r="A68" s="29">
        <v>1261</v>
      </c>
      <c r="B68" s="26" t="s">
        <v>73</v>
      </c>
      <c r="C68" s="48"/>
      <c r="D68" s="28">
        <f>SUM(E68:F68)</f>
        <v>0</v>
      </c>
      <c r="E68" s="28" t="s">
        <v>10</v>
      </c>
      <c r="F68" s="28"/>
    </row>
    <row r="69" spans="1:6" ht="38.25" x14ac:dyDescent="0.25">
      <c r="A69" s="29">
        <v>1262</v>
      </c>
      <c r="B69" s="26" t="s">
        <v>74</v>
      </c>
      <c r="C69" s="48"/>
      <c r="D69" s="28">
        <f>SUM(E69:F69)</f>
        <v>0</v>
      </c>
      <c r="E69" s="28" t="s">
        <v>10</v>
      </c>
      <c r="F69" s="28"/>
    </row>
    <row r="70" spans="1:6" s="21" customFormat="1" ht="15" customHeight="1" x14ac:dyDescent="0.25">
      <c r="A70" s="55" t="s">
        <v>75</v>
      </c>
      <c r="B70" s="51" t="s">
        <v>76</v>
      </c>
      <c r="C70" s="53">
        <v>7400</v>
      </c>
      <c r="D70" s="24">
        <f>SUM(D71,D73,D75,D80,D84,D87,D90,D93,D96)</f>
        <v>25417.1</v>
      </c>
      <c r="E70" s="24">
        <f>SUM(E71,E73,E75,E80,E84,E87,E90,E93,E96)</f>
        <v>25417.1</v>
      </c>
      <c r="F70" s="24">
        <f>SUM(F71,F73,F75,F80,F84,F87,F90,F93,F96)</f>
        <v>0</v>
      </c>
    </row>
    <row r="71" spans="1:6" s="21" customFormat="1" ht="25.5" x14ac:dyDescent="0.25">
      <c r="A71" s="55" t="s">
        <v>77</v>
      </c>
      <c r="B71" s="51" t="s">
        <v>78</v>
      </c>
      <c r="C71" s="53">
        <v>7411</v>
      </c>
      <c r="D71" s="24">
        <f>SUM(D72)</f>
        <v>0</v>
      </c>
      <c r="E71" s="47" t="s">
        <v>10</v>
      </c>
      <c r="F71" s="24">
        <f>SUM(F72)</f>
        <v>0</v>
      </c>
    </row>
    <row r="72" spans="1:6" ht="66.75" customHeight="1" x14ac:dyDescent="0.25">
      <c r="A72" s="25" t="s">
        <v>79</v>
      </c>
      <c r="B72" s="26" t="s">
        <v>80</v>
      </c>
      <c r="C72" s="48"/>
      <c r="D72" s="28">
        <f t="shared" ref="D72:D79" si="2">SUM(E72:F72)</f>
        <v>0</v>
      </c>
      <c r="E72" s="28" t="s">
        <v>10</v>
      </c>
      <c r="F72" s="28"/>
    </row>
    <row r="73" spans="1:6" s="21" customFormat="1" x14ac:dyDescent="0.25">
      <c r="A73" s="55" t="s">
        <v>81</v>
      </c>
      <c r="B73" s="51" t="s">
        <v>82</v>
      </c>
      <c r="C73" s="53">
        <v>7412</v>
      </c>
      <c r="D73" s="24">
        <f>SUM(D74)</f>
        <v>0</v>
      </c>
      <c r="E73" s="24">
        <f>SUM(E74)</f>
        <v>0</v>
      </c>
      <c r="F73" s="47" t="s">
        <v>10</v>
      </c>
    </row>
    <row r="74" spans="1:6" ht="63.75" x14ac:dyDescent="0.25">
      <c r="A74" s="25" t="s">
        <v>83</v>
      </c>
      <c r="B74" s="26" t="s">
        <v>84</v>
      </c>
      <c r="C74" s="48"/>
      <c r="D74" s="28">
        <f t="shared" si="2"/>
        <v>0</v>
      </c>
      <c r="E74" s="28">
        <v>0</v>
      </c>
      <c r="F74" s="28" t="s">
        <v>10</v>
      </c>
    </row>
    <row r="75" spans="1:6" s="21" customFormat="1" ht="27" customHeight="1" x14ac:dyDescent="0.25">
      <c r="A75" s="55" t="s">
        <v>85</v>
      </c>
      <c r="B75" s="51" t="s">
        <v>86</v>
      </c>
      <c r="C75" s="53">
        <v>7415</v>
      </c>
      <c r="D75" s="24">
        <f>SUM(D76:D79)</f>
        <v>7350</v>
      </c>
      <c r="E75" s="24">
        <f>SUM(E76:E79)</f>
        <v>7350</v>
      </c>
      <c r="F75" s="47" t="s">
        <v>10</v>
      </c>
    </row>
    <row r="76" spans="1:6" ht="38.25" customHeight="1" x14ac:dyDescent="0.25">
      <c r="A76" s="25" t="s">
        <v>87</v>
      </c>
      <c r="B76" s="26" t="s">
        <v>638</v>
      </c>
      <c r="C76" s="48"/>
      <c r="D76" s="28">
        <f t="shared" si="2"/>
        <v>6998</v>
      </c>
      <c r="E76" s="211">
        <v>6998</v>
      </c>
      <c r="F76" s="28" t="s">
        <v>10</v>
      </c>
    </row>
    <row r="77" spans="1:6" ht="38.25" x14ac:dyDescent="0.25">
      <c r="A77" s="25" t="s">
        <v>88</v>
      </c>
      <c r="B77" s="26" t="s">
        <v>89</v>
      </c>
      <c r="C77" s="48"/>
      <c r="D77" s="28">
        <f t="shared" si="2"/>
        <v>0</v>
      </c>
      <c r="E77" s="211">
        <v>0</v>
      </c>
      <c r="F77" s="28" t="s">
        <v>10</v>
      </c>
    </row>
    <row r="78" spans="1:6" ht="51" x14ac:dyDescent="0.25">
      <c r="A78" s="25" t="s">
        <v>90</v>
      </c>
      <c r="B78" s="26" t="s">
        <v>91</v>
      </c>
      <c r="C78" s="48"/>
      <c r="D78" s="28">
        <f t="shared" si="2"/>
        <v>0</v>
      </c>
      <c r="E78" s="211">
        <v>0</v>
      </c>
      <c r="F78" s="28" t="s">
        <v>10</v>
      </c>
    </row>
    <row r="79" spans="1:6" ht="15.75" customHeight="1" x14ac:dyDescent="0.25">
      <c r="A79" s="39" t="s">
        <v>92</v>
      </c>
      <c r="B79" s="26" t="s">
        <v>93</v>
      </c>
      <c r="C79" s="48"/>
      <c r="D79" s="28">
        <f t="shared" si="2"/>
        <v>352</v>
      </c>
      <c r="E79" s="211">
        <v>352</v>
      </c>
      <c r="F79" s="28" t="s">
        <v>10</v>
      </c>
    </row>
    <row r="80" spans="1:6" s="21" customFormat="1" ht="38.25" customHeight="1" x14ac:dyDescent="0.25">
      <c r="A80" s="55" t="s">
        <v>94</v>
      </c>
      <c r="B80" s="51" t="s">
        <v>95</v>
      </c>
      <c r="C80" s="53">
        <v>7421</v>
      </c>
      <c r="D80" s="24">
        <f>SUM(D81:D83)</f>
        <v>5357.1</v>
      </c>
      <c r="E80" s="24">
        <f>SUM(E81:E83)</f>
        <v>5357.1</v>
      </c>
      <c r="F80" s="47" t="s">
        <v>10</v>
      </c>
    </row>
    <row r="81" spans="1:6" ht="127.5" x14ac:dyDescent="0.25">
      <c r="A81" s="25" t="s">
        <v>96</v>
      </c>
      <c r="B81" s="26" t="s">
        <v>97</v>
      </c>
      <c r="C81" s="48"/>
      <c r="D81" s="28">
        <f>SUM(E81:F81)</f>
        <v>0</v>
      </c>
      <c r="E81" s="28">
        <v>0</v>
      </c>
      <c r="F81" s="28" t="s">
        <v>10</v>
      </c>
    </row>
    <row r="82" spans="1:6" s="21" customFormat="1" ht="76.5" x14ac:dyDescent="0.25">
      <c r="A82" s="25" t="s">
        <v>98</v>
      </c>
      <c r="B82" s="26" t="s">
        <v>99</v>
      </c>
      <c r="C82" s="27"/>
      <c r="D82" s="28">
        <f>SUM(E82:F82)</f>
        <v>5357.1</v>
      </c>
      <c r="E82" s="28">
        <v>5357.1</v>
      </c>
      <c r="F82" s="28" t="s">
        <v>10</v>
      </c>
    </row>
    <row r="83" spans="1:6" s="21" customFormat="1" ht="76.5" x14ac:dyDescent="0.25">
      <c r="A83" s="39" t="s">
        <v>100</v>
      </c>
      <c r="B83" s="26" t="s">
        <v>101</v>
      </c>
      <c r="C83" s="27"/>
      <c r="D83" s="28">
        <f>SUM(E83:F83)</f>
        <v>0</v>
      </c>
      <c r="E83" s="28">
        <v>0</v>
      </c>
      <c r="F83" s="28" t="s">
        <v>10</v>
      </c>
    </row>
    <row r="84" spans="1:6" s="21" customFormat="1" ht="14.25" customHeight="1" x14ac:dyDescent="0.25">
      <c r="A84" s="55" t="s">
        <v>102</v>
      </c>
      <c r="B84" s="51" t="s">
        <v>103</v>
      </c>
      <c r="C84" s="53">
        <v>7422</v>
      </c>
      <c r="D84" s="24">
        <f>SUM(D85:D86)</f>
        <v>12560</v>
      </c>
      <c r="E84" s="24">
        <f>SUM(E85:E86)</f>
        <v>12560</v>
      </c>
      <c r="F84" s="47" t="s">
        <v>10</v>
      </c>
    </row>
    <row r="85" spans="1:6" s="21" customFormat="1" ht="29.25" customHeight="1" x14ac:dyDescent="0.25">
      <c r="A85" s="25" t="s">
        <v>104</v>
      </c>
      <c r="B85" s="26" t="s">
        <v>640</v>
      </c>
      <c r="C85" s="51"/>
      <c r="D85" s="28">
        <f>SUM(E85:F85)</f>
        <v>12300</v>
      </c>
      <c r="E85" s="28">
        <v>12300</v>
      </c>
      <c r="F85" s="28" t="s">
        <v>10</v>
      </c>
    </row>
    <row r="86" spans="1:6" ht="89.25" x14ac:dyDescent="0.25">
      <c r="A86" s="56" t="s">
        <v>105</v>
      </c>
      <c r="B86" s="57" t="s">
        <v>667</v>
      </c>
      <c r="C86" s="13"/>
      <c r="D86" s="28">
        <f>SUM(E86:F86)</f>
        <v>260</v>
      </c>
      <c r="E86" s="28">
        <v>260</v>
      </c>
      <c r="F86" s="43" t="s">
        <v>10</v>
      </c>
    </row>
    <row r="87" spans="1:6" s="21" customFormat="1" ht="15" customHeight="1" x14ac:dyDescent="0.25">
      <c r="A87" s="17" t="s">
        <v>106</v>
      </c>
      <c r="B87" s="22" t="s">
        <v>107</v>
      </c>
      <c r="C87" s="23">
        <v>7431</v>
      </c>
      <c r="D87" s="24">
        <f>SUM(D88:D89)</f>
        <v>150</v>
      </c>
      <c r="E87" s="24">
        <f>SUM(E88:E89)</f>
        <v>150</v>
      </c>
      <c r="F87" s="20" t="s">
        <v>10</v>
      </c>
    </row>
    <row r="88" spans="1:6" ht="62.25" customHeight="1" x14ac:dyDescent="0.25">
      <c r="A88" s="25" t="s">
        <v>108</v>
      </c>
      <c r="B88" s="32" t="s">
        <v>109</v>
      </c>
      <c r="C88" s="48"/>
      <c r="D88" s="28">
        <f>SUM(E88:F88)</f>
        <v>150</v>
      </c>
      <c r="E88" s="28">
        <v>150</v>
      </c>
      <c r="F88" s="28" t="s">
        <v>10</v>
      </c>
    </row>
    <row r="89" spans="1:6" s="21" customFormat="1" ht="51" x14ac:dyDescent="0.25">
      <c r="A89" s="25" t="s">
        <v>110</v>
      </c>
      <c r="B89" s="32" t="s">
        <v>111</v>
      </c>
      <c r="C89" s="48"/>
      <c r="D89" s="28">
        <f>SUM(E89:F89)</f>
        <v>0</v>
      </c>
      <c r="E89" s="28">
        <v>0</v>
      </c>
      <c r="F89" s="28" t="s">
        <v>10</v>
      </c>
    </row>
    <row r="90" spans="1:6" s="21" customFormat="1" ht="24.75" customHeight="1" x14ac:dyDescent="0.25">
      <c r="A90" s="17" t="s">
        <v>112</v>
      </c>
      <c r="B90" s="22" t="s">
        <v>113</v>
      </c>
      <c r="C90" s="23">
        <v>7441</v>
      </c>
      <c r="D90" s="24">
        <f>SUM(D91:D92)</f>
        <v>0</v>
      </c>
      <c r="E90" s="24">
        <f>SUM(E91:E92)</f>
        <v>0</v>
      </c>
      <c r="F90" s="20" t="s">
        <v>10</v>
      </c>
    </row>
    <row r="91" spans="1:6" s="21" customFormat="1" ht="144" customHeight="1" x14ac:dyDescent="0.25">
      <c r="A91" s="58" t="s">
        <v>114</v>
      </c>
      <c r="B91" s="26" t="s">
        <v>115</v>
      </c>
      <c r="C91" s="48"/>
      <c r="D91" s="28">
        <f>SUM(E91:F91)</f>
        <v>0</v>
      </c>
      <c r="E91" s="34">
        <v>0</v>
      </c>
      <c r="F91" s="28" t="s">
        <v>10</v>
      </c>
    </row>
    <row r="92" spans="1:6" s="21" customFormat="1" ht="127.5" x14ac:dyDescent="0.25">
      <c r="A92" s="39" t="s">
        <v>116</v>
      </c>
      <c r="B92" s="26" t="s">
        <v>117</v>
      </c>
      <c r="C92" s="59"/>
      <c r="D92" s="28">
        <f>SUM(E92:F92)</f>
        <v>0</v>
      </c>
      <c r="E92" s="34">
        <v>0</v>
      </c>
      <c r="F92" s="28" t="s">
        <v>10</v>
      </c>
    </row>
    <row r="93" spans="1:6" s="21" customFormat="1" ht="26.25" customHeight="1" x14ac:dyDescent="0.25">
      <c r="A93" s="17" t="s">
        <v>118</v>
      </c>
      <c r="B93" s="22" t="s">
        <v>119</v>
      </c>
      <c r="C93" s="23">
        <v>7442</v>
      </c>
      <c r="D93" s="24">
        <f>SUM(D94:D95)</f>
        <v>0</v>
      </c>
      <c r="E93" s="20" t="s">
        <v>10</v>
      </c>
      <c r="F93" s="24">
        <f>SUM(F94:F95)</f>
        <v>0</v>
      </c>
    </row>
    <row r="94" spans="1:6" ht="140.25" customHeight="1" x14ac:dyDescent="0.25">
      <c r="A94" s="25" t="s">
        <v>120</v>
      </c>
      <c r="B94" s="60" t="s">
        <v>121</v>
      </c>
      <c r="C94" s="48"/>
      <c r="D94" s="28">
        <f>SUM(E94:F94)</f>
        <v>0</v>
      </c>
      <c r="E94" s="28" t="s">
        <v>10</v>
      </c>
      <c r="F94" s="28"/>
    </row>
    <row r="95" spans="1:6" s="21" customFormat="1" ht="132" customHeight="1" x14ac:dyDescent="0.25">
      <c r="A95" s="25" t="s">
        <v>122</v>
      </c>
      <c r="B95" s="32" t="s">
        <v>123</v>
      </c>
      <c r="C95" s="48"/>
      <c r="D95" s="28">
        <f>SUM(E95:F95)</f>
        <v>0</v>
      </c>
      <c r="E95" s="28" t="s">
        <v>10</v>
      </c>
      <c r="F95" s="28"/>
    </row>
    <row r="96" spans="1:6" s="21" customFormat="1" ht="13.5" customHeight="1" x14ac:dyDescent="0.25">
      <c r="A96" s="61" t="s">
        <v>124</v>
      </c>
      <c r="B96" s="22" t="s">
        <v>125</v>
      </c>
      <c r="C96" s="23">
        <v>7452</v>
      </c>
      <c r="D96" s="24">
        <f>SUM(D97,D99)</f>
        <v>0</v>
      </c>
      <c r="E96" s="24">
        <f>SUM(E97:E99)</f>
        <v>0</v>
      </c>
      <c r="F96" s="24">
        <f>SUM(F97:F99)</f>
        <v>0</v>
      </c>
    </row>
    <row r="97" spans="1:7" ht="42" customHeight="1" x14ac:dyDescent="0.25">
      <c r="A97" s="25" t="s">
        <v>126</v>
      </c>
      <c r="B97" s="32" t="s">
        <v>127</v>
      </c>
      <c r="C97" s="48"/>
      <c r="D97" s="28">
        <f>SUM(E97:F97)</f>
        <v>0</v>
      </c>
      <c r="E97" s="28" t="s">
        <v>10</v>
      </c>
      <c r="F97" s="28"/>
    </row>
    <row r="98" spans="1:7" ht="39.75" customHeight="1" x14ac:dyDescent="0.25">
      <c r="A98" s="25" t="s">
        <v>128</v>
      </c>
      <c r="B98" s="32" t="s">
        <v>129</v>
      </c>
      <c r="C98" s="48"/>
      <c r="D98" s="28">
        <f>SUM(E98:F98)</f>
        <v>0</v>
      </c>
      <c r="E98" s="28" t="s">
        <v>10</v>
      </c>
      <c r="F98" s="28"/>
    </row>
    <row r="99" spans="1:7" ht="47.25" customHeight="1" x14ac:dyDescent="0.25">
      <c r="A99" s="25" t="s">
        <v>130</v>
      </c>
      <c r="B99" s="26" t="s">
        <v>131</v>
      </c>
      <c r="C99" s="48"/>
      <c r="D99" s="28">
        <f>SUM(E99:F99)</f>
        <v>0</v>
      </c>
      <c r="E99" s="62">
        <v>0</v>
      </c>
      <c r="F99" s="62"/>
    </row>
    <row r="100" spans="1:7" x14ac:dyDescent="0.25">
      <c r="B100" s="9"/>
      <c r="D100" s="9"/>
      <c r="E100" s="9"/>
      <c r="F100" s="9"/>
      <c r="G100" s="9"/>
    </row>
    <row r="101" spans="1:7" x14ac:dyDescent="0.25">
      <c r="B101" s="9"/>
      <c r="D101" s="9"/>
      <c r="E101" s="9"/>
      <c r="F101" s="9"/>
      <c r="G101" s="9"/>
    </row>
    <row r="102" spans="1:7" x14ac:dyDescent="0.25">
      <c r="B102" s="9"/>
      <c r="D102" s="9"/>
      <c r="E102" s="9"/>
      <c r="F102" s="9"/>
      <c r="G102" s="9"/>
    </row>
    <row r="103" spans="1:7" x14ac:dyDescent="0.25">
      <c r="B103" s="9"/>
      <c r="D103" s="9"/>
      <c r="E103" s="9"/>
      <c r="F103" s="9"/>
      <c r="G103" s="9"/>
    </row>
    <row r="104" spans="1:7" x14ac:dyDescent="0.25">
      <c r="B104" s="9"/>
      <c r="D104" s="9"/>
      <c r="E104" s="9"/>
      <c r="F104" s="9"/>
      <c r="G104" s="9"/>
    </row>
    <row r="105" spans="1:7" x14ac:dyDescent="0.25">
      <c r="B105" s="9"/>
      <c r="D105" s="9"/>
      <c r="E105" s="9"/>
      <c r="F105" s="9"/>
      <c r="G105" s="9"/>
    </row>
    <row r="106" spans="1:7" x14ac:dyDescent="0.25">
      <c r="B106" s="9"/>
      <c r="D106" s="9"/>
      <c r="E106" s="9"/>
      <c r="F106" s="9"/>
      <c r="G106" s="9"/>
    </row>
    <row r="107" spans="1:7" x14ac:dyDescent="0.25">
      <c r="B107" s="9"/>
      <c r="D107" s="9"/>
      <c r="E107" s="9"/>
      <c r="F107" s="9"/>
      <c r="G107" s="9"/>
    </row>
    <row r="108" spans="1:7" x14ac:dyDescent="0.25">
      <c r="B108" s="9"/>
      <c r="D108" s="9"/>
      <c r="E108" s="9"/>
      <c r="F108" s="9"/>
      <c r="G108" s="9"/>
    </row>
    <row r="109" spans="1:7" x14ac:dyDescent="0.25">
      <c r="B109" s="9"/>
      <c r="D109" s="9"/>
      <c r="E109" s="9"/>
      <c r="F109" s="9"/>
      <c r="G109" s="9"/>
    </row>
    <row r="110" spans="1:7" x14ac:dyDescent="0.25">
      <c r="B110" s="9"/>
      <c r="D110" s="9"/>
      <c r="E110" s="9"/>
      <c r="F110" s="9"/>
      <c r="G110" s="9"/>
    </row>
    <row r="111" spans="1:7" x14ac:dyDescent="0.25">
      <c r="B111" s="9"/>
      <c r="D111" s="9"/>
      <c r="E111" s="9"/>
      <c r="F111" s="9"/>
      <c r="G111" s="9"/>
    </row>
    <row r="112" spans="1:7" x14ac:dyDescent="0.25">
      <c r="B112" s="9"/>
      <c r="D112" s="9"/>
      <c r="E112" s="9"/>
      <c r="F112" s="9"/>
      <c r="G112" s="9"/>
    </row>
    <row r="113" spans="2:7" x14ac:dyDescent="0.25">
      <c r="B113" s="9"/>
      <c r="D113" s="9"/>
      <c r="E113" s="9"/>
      <c r="F113" s="9"/>
      <c r="G113" s="9"/>
    </row>
    <row r="114" spans="2:7" x14ac:dyDescent="0.25">
      <c r="B114" s="9"/>
      <c r="D114" s="9"/>
      <c r="E114" s="9"/>
      <c r="F114" s="9"/>
      <c r="G114" s="9"/>
    </row>
    <row r="115" spans="2:7" x14ac:dyDescent="0.25">
      <c r="B115" s="9"/>
      <c r="D115" s="9"/>
      <c r="E115" s="9"/>
      <c r="F115" s="9"/>
      <c r="G115" s="9"/>
    </row>
    <row r="116" spans="2:7" x14ac:dyDescent="0.25">
      <c r="B116" s="9"/>
      <c r="D116" s="9"/>
      <c r="E116" s="9"/>
      <c r="F116" s="9"/>
      <c r="G116" s="9"/>
    </row>
    <row r="117" spans="2:7" x14ac:dyDescent="0.25">
      <c r="B117" s="9"/>
      <c r="D117" s="9"/>
      <c r="E117" s="9"/>
      <c r="F117" s="9"/>
      <c r="G117" s="9"/>
    </row>
    <row r="118" spans="2:7" x14ac:dyDescent="0.25">
      <c r="B118" s="9"/>
      <c r="D118" s="9"/>
      <c r="E118" s="9"/>
      <c r="F118" s="9"/>
      <c r="G118" s="9"/>
    </row>
    <row r="119" spans="2:7" x14ac:dyDescent="0.25">
      <c r="B119" s="9"/>
      <c r="D119" s="9"/>
      <c r="E119" s="9"/>
      <c r="F119" s="9"/>
      <c r="G119" s="9"/>
    </row>
    <row r="120" spans="2:7" x14ac:dyDescent="0.25">
      <c r="B120" s="9"/>
      <c r="D120" s="9"/>
      <c r="E120" s="9"/>
      <c r="F120" s="9"/>
      <c r="G120" s="9"/>
    </row>
    <row r="121" spans="2:7" x14ac:dyDescent="0.25">
      <c r="B121" s="9"/>
      <c r="D121" s="9"/>
      <c r="E121" s="9"/>
      <c r="F121" s="9"/>
      <c r="G121" s="9"/>
    </row>
    <row r="122" spans="2:7" x14ac:dyDescent="0.25">
      <c r="B122" s="9"/>
      <c r="D122" s="9"/>
      <c r="E122" s="9"/>
      <c r="F122" s="9"/>
      <c r="G122" s="9"/>
    </row>
    <row r="123" spans="2:7" x14ac:dyDescent="0.25">
      <c r="B123" s="9"/>
      <c r="D123" s="9"/>
      <c r="E123" s="9"/>
      <c r="F123" s="9"/>
      <c r="G123" s="9"/>
    </row>
    <row r="124" spans="2:7" x14ac:dyDescent="0.25">
      <c r="B124" s="9"/>
      <c r="D124" s="9"/>
      <c r="E124" s="9"/>
      <c r="F124" s="9"/>
      <c r="G124" s="9"/>
    </row>
    <row r="125" spans="2:7" x14ac:dyDescent="0.25">
      <c r="B125" s="9"/>
      <c r="D125" s="9"/>
      <c r="E125" s="9"/>
      <c r="F125" s="9"/>
      <c r="G125" s="9"/>
    </row>
    <row r="126" spans="2:7" x14ac:dyDescent="0.25">
      <c r="B126" s="9"/>
      <c r="D126" s="9"/>
      <c r="E126" s="9"/>
      <c r="F126" s="9"/>
      <c r="G126" s="9"/>
    </row>
    <row r="127" spans="2:7" x14ac:dyDescent="0.25">
      <c r="B127" s="9"/>
      <c r="D127" s="9"/>
      <c r="E127" s="9"/>
      <c r="F127" s="9"/>
      <c r="G127" s="9"/>
    </row>
    <row r="128" spans="2:7" x14ac:dyDescent="0.25">
      <c r="B128" s="9"/>
      <c r="D128" s="9"/>
      <c r="E128" s="9"/>
      <c r="F128" s="9"/>
      <c r="G128" s="9"/>
    </row>
    <row r="129" spans="2:7" x14ac:dyDescent="0.25">
      <c r="B129" s="9"/>
      <c r="D129" s="9"/>
      <c r="E129" s="9"/>
      <c r="F129" s="9"/>
      <c r="G129" s="9"/>
    </row>
    <row r="130" spans="2:7" x14ac:dyDescent="0.25">
      <c r="B130" s="9"/>
      <c r="D130" s="9"/>
      <c r="E130" s="9"/>
      <c r="F130" s="9"/>
      <c r="G130" s="9"/>
    </row>
    <row r="131" spans="2:7" x14ac:dyDescent="0.25">
      <c r="B131" s="9"/>
      <c r="D131" s="9"/>
      <c r="E131" s="9"/>
      <c r="F131" s="9"/>
      <c r="G131" s="9"/>
    </row>
  </sheetData>
  <protectedRanges>
    <protectedRange sqref="E53" name="Range7"/>
    <protectedRange sqref="F97:F99 E91:E92 E99 F94:F95 E89" name="Range4"/>
    <protectedRange sqref="F55 F59 E57 E47:E50" name="Range2"/>
    <protectedRange sqref="E18" name="Range1"/>
    <protectedRange sqref="E10:E11 F68:F69 E61 E17 E13 E81:E83 F72 E63:E66 E74 E85:E86 E88 E19:E40" name="Range3"/>
    <protectedRange sqref="E2:F2" name="Range8"/>
    <protectedRange sqref="E43:E44" name="Range2_1"/>
    <protectedRange sqref="E76:E79" name="Range3_1"/>
  </protectedRanges>
  <mergeCells count="7">
    <mergeCell ref="A1:F1"/>
    <mergeCell ref="A2:F2"/>
    <mergeCell ref="E3:F3"/>
    <mergeCell ref="A4:A5"/>
    <mergeCell ref="B4:B5"/>
    <mergeCell ref="C4:C5"/>
    <mergeCell ref="D4:D5"/>
  </mergeCells>
  <pageMargins left="0.28999999999999998" right="0.24" top="0.2" bottom="0.16" header="0.16" footer="0.14000000000000001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opLeftCell="B1" workbookViewId="0">
      <selection activeCell="L18" sqref="L18"/>
    </sheetView>
  </sheetViews>
  <sheetFormatPr defaultRowHeight="15" x14ac:dyDescent="0.2"/>
  <cols>
    <col min="1" max="1" width="5.140625" style="126" customWidth="1"/>
    <col min="2" max="2" width="5" style="131" customWidth="1"/>
    <col min="3" max="3" width="5.28515625" style="132" customWidth="1"/>
    <col min="4" max="4" width="4.5703125" style="133" customWidth="1"/>
    <col min="5" max="5" width="40.85546875" style="127" customWidth="1"/>
    <col min="6" max="6" width="15" style="79" customWidth="1"/>
    <col min="7" max="7" width="14.140625" style="79" customWidth="1"/>
    <col min="8" max="8" width="12.28515625" style="79" customWidth="1"/>
    <col min="9" max="16384" width="9.140625" style="79"/>
  </cols>
  <sheetData>
    <row r="1" spans="1:9" s="1" customFormat="1" ht="17.25" x14ac:dyDescent="0.3">
      <c r="A1" s="76"/>
      <c r="B1" s="242" t="s">
        <v>337</v>
      </c>
      <c r="C1" s="242"/>
      <c r="D1" s="242"/>
      <c r="E1" s="242"/>
      <c r="F1" s="242"/>
      <c r="G1" s="242"/>
      <c r="H1" s="242"/>
      <c r="I1" s="138"/>
    </row>
    <row r="2" spans="1:9" s="1" customFormat="1" ht="36" customHeight="1" x14ac:dyDescent="0.25">
      <c r="A2" s="77"/>
      <c r="B2" s="243" t="s">
        <v>338</v>
      </c>
      <c r="C2" s="243"/>
      <c r="D2" s="243"/>
      <c r="E2" s="243"/>
      <c r="F2" s="243"/>
      <c r="G2" s="243"/>
      <c r="H2" s="243"/>
      <c r="I2" s="138"/>
    </row>
    <row r="3" spans="1:9" s="1" customFormat="1" ht="16.5" customHeight="1" thickBot="1" x14ac:dyDescent="0.35">
      <c r="A3" s="78"/>
      <c r="B3" s="139"/>
      <c r="C3" s="139"/>
      <c r="D3" s="139"/>
      <c r="E3" s="139"/>
      <c r="F3" s="139"/>
      <c r="G3" s="65" t="s">
        <v>339</v>
      </c>
      <c r="H3" s="136"/>
      <c r="I3" s="138"/>
    </row>
    <row r="4" spans="1:9" s="81" customFormat="1" ht="20.25" customHeight="1" x14ac:dyDescent="0.25">
      <c r="A4" s="244"/>
      <c r="B4" s="246"/>
      <c r="C4" s="248"/>
      <c r="D4" s="248"/>
      <c r="E4" s="250"/>
      <c r="F4" s="80" t="s">
        <v>146</v>
      </c>
      <c r="G4" s="134" t="s">
        <v>147</v>
      </c>
      <c r="H4" s="135"/>
    </row>
    <row r="5" spans="1:9" s="85" customFormat="1" ht="24.75" customHeight="1" thickBot="1" x14ac:dyDescent="0.25">
      <c r="A5" s="245"/>
      <c r="B5" s="247"/>
      <c r="C5" s="249"/>
      <c r="D5" s="249"/>
      <c r="E5" s="251"/>
      <c r="F5" s="82" t="s">
        <v>148</v>
      </c>
      <c r="G5" s="83" t="s">
        <v>149</v>
      </c>
      <c r="H5" s="84" t="s">
        <v>150</v>
      </c>
    </row>
    <row r="6" spans="1:9" s="93" customFormat="1" ht="15.75" thickBot="1" x14ac:dyDescent="0.25">
      <c r="A6" s="86">
        <v>1</v>
      </c>
      <c r="B6" s="87">
        <v>2</v>
      </c>
      <c r="C6" s="87">
        <v>3</v>
      </c>
      <c r="D6" s="88">
        <v>4</v>
      </c>
      <c r="E6" s="89">
        <v>5</v>
      </c>
      <c r="F6" s="90">
        <v>6</v>
      </c>
      <c r="G6" s="91">
        <v>7</v>
      </c>
      <c r="H6" s="92">
        <v>8</v>
      </c>
    </row>
    <row r="7" spans="1:9" s="95" customFormat="1" ht="16.5" customHeight="1" thickBot="1" x14ac:dyDescent="0.3">
      <c r="A7" s="94">
        <v>2000</v>
      </c>
      <c r="B7" s="199" t="s">
        <v>151</v>
      </c>
      <c r="C7" s="200" t="s">
        <v>10</v>
      </c>
      <c r="D7" s="201" t="s">
        <v>10</v>
      </c>
      <c r="E7" s="198" t="s">
        <v>646</v>
      </c>
      <c r="F7" s="202">
        <f>SUM(F8,F43,F60,F86,F139,F159,F179,F208,F238,F269,F301)</f>
        <v>453735.5</v>
      </c>
      <c r="G7" s="202">
        <f>SUM(G8,G43,G60,G86,G139,G159,G179,G208,G238,G269,G301)</f>
        <v>453735.5</v>
      </c>
      <c r="H7" s="202">
        <f>SUM(H8,H43,H60,H86,H139,H159,H179,H208,H238,H269,H301)</f>
        <v>0</v>
      </c>
    </row>
    <row r="8" spans="1:9" s="101" customFormat="1" ht="30" customHeight="1" x14ac:dyDescent="0.25">
      <c r="A8" s="96">
        <v>2100</v>
      </c>
      <c r="B8" s="194" t="s">
        <v>152</v>
      </c>
      <c r="C8" s="195" t="s">
        <v>153</v>
      </c>
      <c r="D8" s="196" t="s">
        <v>153</v>
      </c>
      <c r="E8" s="188" t="s">
        <v>642</v>
      </c>
      <c r="F8" s="197">
        <f>SUM(F10,F15,F19,F24,F27,F30,F33,F36)</f>
        <v>92902.5</v>
      </c>
      <c r="G8" s="197">
        <f>SUM(G10,G15,G19,G24,G27,G30,G33,G36)</f>
        <v>90902.5</v>
      </c>
      <c r="H8" s="197">
        <f>SUM(H10,H15,H19,H24,H27,H30,H33,H36)</f>
        <v>2000</v>
      </c>
    </row>
    <row r="9" spans="1:9" ht="18" customHeight="1" x14ac:dyDescent="0.2">
      <c r="A9" s="96"/>
      <c r="B9" s="97"/>
      <c r="C9" s="98"/>
      <c r="D9" s="99"/>
      <c r="E9" s="102" t="s">
        <v>5</v>
      </c>
      <c r="F9" s="100"/>
      <c r="G9" s="103"/>
      <c r="H9" s="104"/>
    </row>
    <row r="10" spans="1:9" s="109" customFormat="1" ht="51.75" customHeight="1" x14ac:dyDescent="0.2">
      <c r="A10" s="105">
        <v>2110</v>
      </c>
      <c r="B10" s="97" t="s">
        <v>152</v>
      </c>
      <c r="C10" s="106" t="s">
        <v>154</v>
      </c>
      <c r="D10" s="107" t="s">
        <v>153</v>
      </c>
      <c r="E10" s="102" t="s">
        <v>155</v>
      </c>
      <c r="F10" s="108">
        <f>SUM(F12:F14)</f>
        <v>81096.800000000003</v>
      </c>
      <c r="G10" s="108">
        <f>SUM(G12:G14)</f>
        <v>79096.800000000003</v>
      </c>
      <c r="H10" s="108">
        <f>SUM(H12:H14)</f>
        <v>2000</v>
      </c>
    </row>
    <row r="11" spans="1:9" s="109" customFormat="1" ht="12" customHeight="1" x14ac:dyDescent="0.2">
      <c r="A11" s="105"/>
      <c r="B11" s="97"/>
      <c r="C11" s="106"/>
      <c r="D11" s="107"/>
      <c r="E11" s="102" t="s">
        <v>156</v>
      </c>
      <c r="F11" s="108"/>
      <c r="G11" s="110"/>
      <c r="H11" s="111"/>
    </row>
    <row r="12" spans="1:9" ht="31.5" customHeight="1" thickBot="1" x14ac:dyDescent="0.25">
      <c r="A12" s="105">
        <v>2111</v>
      </c>
      <c r="B12" s="97" t="s">
        <v>152</v>
      </c>
      <c r="C12" s="106" t="s">
        <v>154</v>
      </c>
      <c r="D12" s="107" t="s">
        <v>154</v>
      </c>
      <c r="E12" s="102" t="s">
        <v>157</v>
      </c>
      <c r="F12" s="112">
        <f>SUM(G12:H12)</f>
        <v>81096.800000000003</v>
      </c>
      <c r="G12" s="113">
        <v>79096.800000000003</v>
      </c>
      <c r="H12" s="114">
        <v>2000</v>
      </c>
    </row>
    <row r="13" spans="1:9" ht="23.25" customHeight="1" thickBot="1" x14ac:dyDescent="0.25">
      <c r="A13" s="105">
        <v>2112</v>
      </c>
      <c r="B13" s="97" t="s">
        <v>152</v>
      </c>
      <c r="C13" s="106" t="s">
        <v>154</v>
      </c>
      <c r="D13" s="107" t="s">
        <v>158</v>
      </c>
      <c r="E13" s="102" t="s">
        <v>159</v>
      </c>
      <c r="F13" s="112">
        <f>SUM(G13:H13)</f>
        <v>0</v>
      </c>
      <c r="G13" s="113"/>
      <c r="H13" s="114"/>
    </row>
    <row r="14" spans="1:9" ht="18.75" customHeight="1" thickBot="1" x14ac:dyDescent="0.25">
      <c r="A14" s="105">
        <v>2113</v>
      </c>
      <c r="B14" s="97" t="s">
        <v>152</v>
      </c>
      <c r="C14" s="106" t="s">
        <v>154</v>
      </c>
      <c r="D14" s="107" t="s">
        <v>160</v>
      </c>
      <c r="E14" s="102" t="s">
        <v>161</v>
      </c>
      <c r="F14" s="112">
        <f>SUM(G14:H14)</f>
        <v>0</v>
      </c>
      <c r="G14" s="113"/>
      <c r="H14" s="114"/>
    </row>
    <row r="15" spans="1:9" ht="18.75" customHeight="1" x14ac:dyDescent="0.2">
      <c r="A15" s="105">
        <v>2120</v>
      </c>
      <c r="B15" s="97" t="s">
        <v>152</v>
      </c>
      <c r="C15" s="106" t="s">
        <v>158</v>
      </c>
      <c r="D15" s="107" t="s">
        <v>153</v>
      </c>
      <c r="E15" s="102" t="s">
        <v>162</v>
      </c>
      <c r="F15" s="108">
        <f>SUM(F17:F18)</f>
        <v>0</v>
      </c>
      <c r="G15" s="108">
        <f>SUM(G17:G18)</f>
        <v>0</v>
      </c>
      <c r="H15" s="108">
        <f>SUM(H17:H18)</f>
        <v>0</v>
      </c>
    </row>
    <row r="16" spans="1:9" s="109" customFormat="1" ht="12" customHeight="1" x14ac:dyDescent="0.2">
      <c r="A16" s="105"/>
      <c r="B16" s="97"/>
      <c r="C16" s="106"/>
      <c r="D16" s="107"/>
      <c r="E16" s="102" t="s">
        <v>156</v>
      </c>
      <c r="F16" s="108"/>
      <c r="G16" s="110"/>
      <c r="H16" s="111"/>
    </row>
    <row r="17" spans="1:8" ht="16.5" customHeight="1" thickBot="1" x14ac:dyDescent="0.25">
      <c r="A17" s="105">
        <v>2121</v>
      </c>
      <c r="B17" s="97" t="s">
        <v>152</v>
      </c>
      <c r="C17" s="106" t="s">
        <v>158</v>
      </c>
      <c r="D17" s="107" t="s">
        <v>154</v>
      </c>
      <c r="E17" s="102" t="s">
        <v>163</v>
      </c>
      <c r="F17" s="112">
        <f>SUM(G17:H17)</f>
        <v>0</v>
      </c>
      <c r="G17" s="113"/>
      <c r="H17" s="114"/>
    </row>
    <row r="18" spans="1:8" ht="24.75" customHeight="1" thickBot="1" x14ac:dyDescent="0.25">
      <c r="A18" s="105">
        <v>2122</v>
      </c>
      <c r="B18" s="97" t="s">
        <v>152</v>
      </c>
      <c r="C18" s="106" t="s">
        <v>158</v>
      </c>
      <c r="D18" s="107" t="s">
        <v>158</v>
      </c>
      <c r="E18" s="102" t="s">
        <v>164</v>
      </c>
      <c r="F18" s="112">
        <f>SUM(G18:H18)</f>
        <v>0</v>
      </c>
      <c r="G18" s="113"/>
      <c r="H18" s="114"/>
    </row>
    <row r="19" spans="1:8" ht="18" customHeight="1" x14ac:dyDescent="0.2">
      <c r="A19" s="105">
        <v>2130</v>
      </c>
      <c r="B19" s="97" t="s">
        <v>152</v>
      </c>
      <c r="C19" s="106" t="s">
        <v>160</v>
      </c>
      <c r="D19" s="107" t="s">
        <v>153</v>
      </c>
      <c r="E19" s="102" t="s">
        <v>165</v>
      </c>
      <c r="F19" s="108">
        <f>SUM(F21:F23)</f>
        <v>6955.7</v>
      </c>
      <c r="G19" s="108">
        <f>SUM(G21:G23)</f>
        <v>6955.7</v>
      </c>
      <c r="H19" s="108">
        <f>SUM(H21:H23)</f>
        <v>0</v>
      </c>
    </row>
    <row r="20" spans="1:8" s="109" customFormat="1" ht="10.5" customHeight="1" x14ac:dyDescent="0.2">
      <c r="A20" s="105"/>
      <c r="B20" s="97"/>
      <c r="C20" s="106"/>
      <c r="D20" s="107"/>
      <c r="E20" s="102" t="s">
        <v>156</v>
      </c>
      <c r="F20" s="108"/>
      <c r="G20" s="110"/>
      <c r="H20" s="111"/>
    </row>
    <row r="21" spans="1:8" ht="31.5" customHeight="1" thickBot="1" x14ac:dyDescent="0.25">
      <c r="A21" s="105">
        <v>2131</v>
      </c>
      <c r="B21" s="97" t="s">
        <v>152</v>
      </c>
      <c r="C21" s="106" t="s">
        <v>160</v>
      </c>
      <c r="D21" s="107" t="s">
        <v>154</v>
      </c>
      <c r="E21" s="102" t="s">
        <v>166</v>
      </c>
      <c r="F21" s="112">
        <f>SUM(G21:H21)</f>
        <v>0</v>
      </c>
      <c r="G21" s="113"/>
      <c r="H21" s="114"/>
    </row>
    <row r="22" spans="1:8" ht="14.25" customHeight="1" thickBot="1" x14ac:dyDescent="0.25">
      <c r="A22" s="105">
        <v>2132</v>
      </c>
      <c r="B22" s="97" t="s">
        <v>152</v>
      </c>
      <c r="C22" s="106">
        <v>3</v>
      </c>
      <c r="D22" s="107">
        <v>2</v>
      </c>
      <c r="E22" s="102" t="s">
        <v>167</v>
      </c>
      <c r="F22" s="112">
        <f>SUM(G22:H22)</f>
        <v>0</v>
      </c>
      <c r="G22" s="113"/>
      <c r="H22" s="114"/>
    </row>
    <row r="23" spans="1:8" ht="20.25" customHeight="1" thickBot="1" x14ac:dyDescent="0.25">
      <c r="A23" s="105">
        <v>2133</v>
      </c>
      <c r="B23" s="97" t="s">
        <v>152</v>
      </c>
      <c r="C23" s="106">
        <v>3</v>
      </c>
      <c r="D23" s="107">
        <v>3</v>
      </c>
      <c r="E23" s="102" t="s">
        <v>168</v>
      </c>
      <c r="F23" s="112">
        <f>SUM(G23:H23)</f>
        <v>6955.7</v>
      </c>
      <c r="G23" s="113">
        <v>6955.7</v>
      </c>
      <c r="H23" s="114"/>
    </row>
    <row r="24" spans="1:8" ht="12.75" customHeight="1" x14ac:dyDescent="0.2">
      <c r="A24" s="105">
        <v>2140</v>
      </c>
      <c r="B24" s="97" t="s">
        <v>152</v>
      </c>
      <c r="C24" s="106">
        <v>4</v>
      </c>
      <c r="D24" s="107">
        <v>0</v>
      </c>
      <c r="E24" s="102" t="s">
        <v>169</v>
      </c>
      <c r="F24" s="108">
        <f>SUM(F26)</f>
        <v>0</v>
      </c>
      <c r="G24" s="108">
        <f>SUM(G26)</f>
        <v>0</v>
      </c>
      <c r="H24" s="108">
        <f>SUM(H26)</f>
        <v>0</v>
      </c>
    </row>
    <row r="25" spans="1:8" s="109" customFormat="1" ht="10.5" customHeight="1" x14ac:dyDescent="0.2">
      <c r="A25" s="105"/>
      <c r="B25" s="97"/>
      <c r="C25" s="106"/>
      <c r="D25" s="107"/>
      <c r="E25" s="102" t="s">
        <v>156</v>
      </c>
      <c r="F25" s="115"/>
      <c r="G25" s="115"/>
      <c r="H25" s="115"/>
    </row>
    <row r="26" spans="1:8" ht="17.25" customHeight="1" thickBot="1" x14ac:dyDescent="0.25">
      <c r="A26" s="105">
        <v>2141</v>
      </c>
      <c r="B26" s="97" t="s">
        <v>152</v>
      </c>
      <c r="C26" s="106">
        <v>4</v>
      </c>
      <c r="D26" s="107">
        <v>1</v>
      </c>
      <c r="E26" s="102" t="s">
        <v>170</v>
      </c>
      <c r="F26" s="112">
        <f>SUM(G26:H26)</f>
        <v>0</v>
      </c>
      <c r="G26" s="113"/>
      <c r="H26" s="114"/>
    </row>
    <row r="27" spans="1:8" ht="43.5" customHeight="1" x14ac:dyDescent="0.2">
      <c r="A27" s="105">
        <v>2150</v>
      </c>
      <c r="B27" s="97" t="s">
        <v>152</v>
      </c>
      <c r="C27" s="106">
        <v>5</v>
      </c>
      <c r="D27" s="107">
        <v>0</v>
      </c>
      <c r="E27" s="102" t="s">
        <v>171</v>
      </c>
      <c r="F27" s="108">
        <f>SUM(F29)</f>
        <v>0</v>
      </c>
      <c r="G27" s="108">
        <f>SUM(G29)</f>
        <v>0</v>
      </c>
      <c r="H27" s="108">
        <f>SUM(H29)</f>
        <v>0</v>
      </c>
    </row>
    <row r="28" spans="1:8" s="109" customFormat="1" ht="10.5" customHeight="1" x14ac:dyDescent="0.2">
      <c r="A28" s="105"/>
      <c r="B28" s="97"/>
      <c r="C28" s="106"/>
      <c r="D28" s="107"/>
      <c r="E28" s="102" t="s">
        <v>156</v>
      </c>
      <c r="F28" s="115"/>
      <c r="G28" s="115"/>
      <c r="H28" s="115"/>
    </row>
    <row r="29" spans="1:8" ht="27.75" customHeight="1" thickBot="1" x14ac:dyDescent="0.25">
      <c r="A29" s="105">
        <v>2151</v>
      </c>
      <c r="B29" s="97" t="s">
        <v>152</v>
      </c>
      <c r="C29" s="106">
        <v>5</v>
      </c>
      <c r="D29" s="107">
        <v>1</v>
      </c>
      <c r="E29" s="102" t="s">
        <v>172</v>
      </c>
      <c r="F29" s="112">
        <f>SUM(G29:H29)</f>
        <v>0</v>
      </c>
      <c r="G29" s="113"/>
      <c r="H29" s="114"/>
    </row>
    <row r="30" spans="1:8" ht="26.25" customHeight="1" x14ac:dyDescent="0.2">
      <c r="A30" s="105">
        <v>2160</v>
      </c>
      <c r="B30" s="97" t="s">
        <v>152</v>
      </c>
      <c r="C30" s="106">
        <v>6</v>
      </c>
      <c r="D30" s="107">
        <v>0</v>
      </c>
      <c r="E30" s="102" t="s">
        <v>173</v>
      </c>
      <c r="F30" s="108">
        <f>SUM(F32)</f>
        <v>4850</v>
      </c>
      <c r="G30" s="108">
        <f>SUM(G32)</f>
        <v>4850</v>
      </c>
      <c r="H30" s="108">
        <f>SUM(H32)</f>
        <v>0</v>
      </c>
    </row>
    <row r="31" spans="1:8" s="109" customFormat="1" ht="10.5" customHeight="1" x14ac:dyDescent="0.2">
      <c r="A31" s="105"/>
      <c r="B31" s="97"/>
      <c r="C31" s="106"/>
      <c r="D31" s="107"/>
      <c r="E31" s="102" t="s">
        <v>156</v>
      </c>
      <c r="F31" s="115"/>
      <c r="G31" s="115"/>
      <c r="H31" s="115"/>
    </row>
    <row r="32" spans="1:8" ht="28.5" customHeight="1" thickBot="1" x14ac:dyDescent="0.25">
      <c r="A32" s="105">
        <v>2161</v>
      </c>
      <c r="B32" s="97" t="s">
        <v>152</v>
      </c>
      <c r="C32" s="106">
        <v>6</v>
      </c>
      <c r="D32" s="107">
        <v>1</v>
      </c>
      <c r="E32" s="102" t="s">
        <v>174</v>
      </c>
      <c r="F32" s="112">
        <f>SUM(G32:H32)</f>
        <v>4850</v>
      </c>
      <c r="G32" s="113">
        <v>4850</v>
      </c>
      <c r="H32" s="114"/>
    </row>
    <row r="33" spans="1:8" x14ac:dyDescent="0.2">
      <c r="A33" s="105">
        <v>2170</v>
      </c>
      <c r="B33" s="97" t="s">
        <v>152</v>
      </c>
      <c r="C33" s="106">
        <v>7</v>
      </c>
      <c r="D33" s="107">
        <v>0</v>
      </c>
      <c r="E33" s="102" t="s">
        <v>175</v>
      </c>
      <c r="F33" s="108">
        <f>SUM(F35)</f>
        <v>0</v>
      </c>
      <c r="G33" s="108">
        <f>SUM(G35)</f>
        <v>0</v>
      </c>
      <c r="H33" s="108">
        <f>SUM(H35)</f>
        <v>0</v>
      </c>
    </row>
    <row r="34" spans="1:8" s="109" customFormat="1" ht="10.5" customHeight="1" x14ac:dyDescent="0.2">
      <c r="A34" s="105"/>
      <c r="B34" s="97"/>
      <c r="C34" s="106"/>
      <c r="D34" s="107"/>
      <c r="E34" s="102" t="s">
        <v>156</v>
      </c>
      <c r="F34" s="115"/>
      <c r="G34" s="115"/>
      <c r="H34" s="115"/>
    </row>
    <row r="35" spans="1:8" ht="15.75" thickBot="1" x14ac:dyDescent="0.25">
      <c r="A35" s="105">
        <v>2171</v>
      </c>
      <c r="B35" s="97" t="s">
        <v>152</v>
      </c>
      <c r="C35" s="106">
        <v>7</v>
      </c>
      <c r="D35" s="107">
        <v>1</v>
      </c>
      <c r="E35" s="102" t="s">
        <v>175</v>
      </c>
      <c r="F35" s="112">
        <f>SUM(G35:H35)</f>
        <v>0</v>
      </c>
      <c r="G35" s="113"/>
      <c r="H35" s="114"/>
    </row>
    <row r="36" spans="1:8" ht="42" customHeight="1" x14ac:dyDescent="0.2">
      <c r="A36" s="105">
        <v>2180</v>
      </c>
      <c r="B36" s="97" t="s">
        <v>152</v>
      </c>
      <c r="C36" s="106">
        <v>8</v>
      </c>
      <c r="D36" s="107">
        <v>0</v>
      </c>
      <c r="E36" s="102" t="s">
        <v>176</v>
      </c>
      <c r="F36" s="108">
        <f>SUM(F38)</f>
        <v>0</v>
      </c>
      <c r="G36" s="108">
        <f>SUM(G38)</f>
        <v>0</v>
      </c>
      <c r="H36" s="108">
        <f>SUM(H38)</f>
        <v>0</v>
      </c>
    </row>
    <row r="37" spans="1:8" s="109" customFormat="1" ht="18.75" customHeight="1" x14ac:dyDescent="0.2">
      <c r="A37" s="105"/>
      <c r="B37" s="97"/>
      <c r="C37" s="106"/>
      <c r="D37" s="107"/>
      <c r="E37" s="102" t="s">
        <v>156</v>
      </c>
      <c r="F37" s="108"/>
      <c r="G37" s="110"/>
      <c r="H37" s="111"/>
    </row>
    <row r="38" spans="1:8" ht="28.5" customHeight="1" x14ac:dyDescent="0.2">
      <c r="A38" s="105">
        <v>2181</v>
      </c>
      <c r="B38" s="97" t="s">
        <v>152</v>
      </c>
      <c r="C38" s="106">
        <v>8</v>
      </c>
      <c r="D38" s="107">
        <v>1</v>
      </c>
      <c r="E38" s="102" t="s">
        <v>176</v>
      </c>
      <c r="F38" s="108">
        <f>SUM(F40:F41)</f>
        <v>0</v>
      </c>
      <c r="G38" s="108">
        <f>SUM(G40:G41)</f>
        <v>0</v>
      </c>
      <c r="H38" s="108">
        <f>SUM(H40:H41)</f>
        <v>0</v>
      </c>
    </row>
    <row r="39" spans="1:8" x14ac:dyDescent="0.2">
      <c r="A39" s="105"/>
      <c r="B39" s="97"/>
      <c r="C39" s="106"/>
      <c r="D39" s="107"/>
      <c r="E39" s="116" t="s">
        <v>156</v>
      </c>
      <c r="F39" s="108"/>
      <c r="G39" s="110"/>
      <c r="H39" s="111"/>
    </row>
    <row r="40" spans="1:8" ht="15.75" thickBot="1" x14ac:dyDescent="0.25">
      <c r="A40" s="105">
        <v>2182</v>
      </c>
      <c r="B40" s="97" t="s">
        <v>152</v>
      </c>
      <c r="C40" s="106">
        <v>8</v>
      </c>
      <c r="D40" s="107">
        <v>1</v>
      </c>
      <c r="E40" s="116" t="s">
        <v>177</v>
      </c>
      <c r="F40" s="112">
        <f>SUM(G40:H40)</f>
        <v>0</v>
      </c>
      <c r="G40" s="113"/>
      <c r="H40" s="114"/>
    </row>
    <row r="41" spans="1:8" ht="24.75" thickBot="1" x14ac:dyDescent="0.25">
      <c r="A41" s="105">
        <v>2183</v>
      </c>
      <c r="B41" s="97" t="s">
        <v>152</v>
      </c>
      <c r="C41" s="106">
        <v>8</v>
      </c>
      <c r="D41" s="107">
        <v>1</v>
      </c>
      <c r="E41" s="116" t="s">
        <v>178</v>
      </c>
      <c r="F41" s="112">
        <f>SUM(G41:H41)</f>
        <v>0</v>
      </c>
      <c r="G41" s="113"/>
      <c r="H41" s="114"/>
    </row>
    <row r="42" spans="1:8" x14ac:dyDescent="0.2">
      <c r="A42" s="105">
        <v>2185</v>
      </c>
      <c r="B42" s="97" t="s">
        <v>152</v>
      </c>
      <c r="C42" s="106">
        <v>8</v>
      </c>
      <c r="D42" s="107">
        <v>1</v>
      </c>
      <c r="E42" s="116"/>
      <c r="F42" s="108"/>
      <c r="G42" s="110"/>
      <c r="H42" s="111"/>
    </row>
    <row r="43" spans="1:8" s="101" customFormat="1" ht="12" customHeight="1" x14ac:dyDescent="0.25">
      <c r="A43" s="105">
        <v>2200</v>
      </c>
      <c r="B43" s="194" t="s">
        <v>179</v>
      </c>
      <c r="C43" s="191">
        <v>0</v>
      </c>
      <c r="D43" s="192">
        <v>0</v>
      </c>
      <c r="E43" s="188" t="s">
        <v>641</v>
      </c>
      <c r="F43" s="193">
        <f>SUM(F45,F48,F51,F54,F57)</f>
        <v>0</v>
      </c>
      <c r="G43" s="193">
        <f>SUM(G45,G48,G51,G54,G57)</f>
        <v>0</v>
      </c>
      <c r="H43" s="193">
        <f>SUM(H45,H48,H51,H54,H57)</f>
        <v>0</v>
      </c>
    </row>
    <row r="44" spans="1:8" ht="11.25" customHeight="1" x14ac:dyDescent="0.2">
      <c r="A44" s="96"/>
      <c r="B44" s="97"/>
      <c r="C44" s="98"/>
      <c r="D44" s="99"/>
      <c r="E44" s="102" t="s">
        <v>5</v>
      </c>
      <c r="F44" s="100"/>
      <c r="G44" s="103"/>
      <c r="H44" s="104"/>
    </row>
    <row r="45" spans="1:8" ht="21" customHeight="1" x14ac:dyDescent="0.2">
      <c r="A45" s="105">
        <v>2210</v>
      </c>
      <c r="B45" s="97" t="s">
        <v>179</v>
      </c>
      <c r="C45" s="106">
        <v>1</v>
      </c>
      <c r="D45" s="107">
        <v>0</v>
      </c>
      <c r="E45" s="102" t="s">
        <v>180</v>
      </c>
      <c r="F45" s="108">
        <f>SUM(F47)</f>
        <v>0</v>
      </c>
      <c r="G45" s="108">
        <f>SUM(G47)</f>
        <v>0</v>
      </c>
      <c r="H45" s="108">
        <f>SUM(H47)</f>
        <v>0</v>
      </c>
    </row>
    <row r="46" spans="1:8" s="109" customFormat="1" ht="10.5" customHeight="1" x14ac:dyDescent="0.2">
      <c r="A46" s="105"/>
      <c r="B46" s="97"/>
      <c r="C46" s="106"/>
      <c r="D46" s="107"/>
      <c r="E46" s="102" t="s">
        <v>156</v>
      </c>
      <c r="F46" s="115"/>
      <c r="G46" s="115"/>
      <c r="H46" s="115"/>
    </row>
    <row r="47" spans="1:8" ht="19.5" customHeight="1" thickBot="1" x14ac:dyDescent="0.25">
      <c r="A47" s="105">
        <v>2211</v>
      </c>
      <c r="B47" s="97" t="s">
        <v>179</v>
      </c>
      <c r="C47" s="106">
        <v>1</v>
      </c>
      <c r="D47" s="107">
        <v>1</v>
      </c>
      <c r="E47" s="102" t="s">
        <v>181</v>
      </c>
      <c r="F47" s="112">
        <f>SUM(G47:H47)</f>
        <v>0</v>
      </c>
      <c r="G47" s="113"/>
      <c r="H47" s="114"/>
    </row>
    <row r="48" spans="1:8" ht="17.25" customHeight="1" x14ac:dyDescent="0.2">
      <c r="A48" s="105">
        <v>2220</v>
      </c>
      <c r="B48" s="97" t="s">
        <v>179</v>
      </c>
      <c r="C48" s="106">
        <v>2</v>
      </c>
      <c r="D48" s="107">
        <v>0</v>
      </c>
      <c r="E48" s="102" t="s">
        <v>182</v>
      </c>
      <c r="F48" s="108">
        <f>SUM(F50)</f>
        <v>0</v>
      </c>
      <c r="G48" s="108">
        <f>SUM(G50)</f>
        <v>0</v>
      </c>
      <c r="H48" s="108">
        <f>SUM(H50)</f>
        <v>0</v>
      </c>
    </row>
    <row r="49" spans="1:8" s="109" customFormat="1" ht="10.5" customHeight="1" x14ac:dyDescent="0.2">
      <c r="A49" s="105"/>
      <c r="B49" s="97"/>
      <c r="C49" s="106"/>
      <c r="D49" s="107"/>
      <c r="E49" s="102" t="s">
        <v>156</v>
      </c>
      <c r="F49" s="115"/>
      <c r="G49" s="115"/>
      <c r="H49" s="115"/>
    </row>
    <row r="50" spans="1:8" ht="15.75" customHeight="1" thickBot="1" x14ac:dyDescent="0.25">
      <c r="A50" s="105">
        <v>2221</v>
      </c>
      <c r="B50" s="97" t="s">
        <v>179</v>
      </c>
      <c r="C50" s="106">
        <v>2</v>
      </c>
      <c r="D50" s="107">
        <v>1</v>
      </c>
      <c r="E50" s="102" t="s">
        <v>183</v>
      </c>
      <c r="F50" s="112">
        <f>SUM(G50:H50)</f>
        <v>0</v>
      </c>
      <c r="G50" s="113"/>
      <c r="H50" s="114"/>
    </row>
    <row r="51" spans="1:8" ht="17.25" customHeight="1" x14ac:dyDescent="0.2">
      <c r="A51" s="105">
        <v>2230</v>
      </c>
      <c r="B51" s="97" t="s">
        <v>179</v>
      </c>
      <c r="C51" s="106">
        <v>3</v>
      </c>
      <c r="D51" s="107">
        <v>0</v>
      </c>
      <c r="E51" s="102" t="s">
        <v>184</v>
      </c>
      <c r="F51" s="108">
        <f>SUM(F53)</f>
        <v>0</v>
      </c>
      <c r="G51" s="108">
        <f>SUM(G53)</f>
        <v>0</v>
      </c>
      <c r="H51" s="108">
        <f>SUM(H53)</f>
        <v>0</v>
      </c>
    </row>
    <row r="52" spans="1:8" s="109" customFormat="1" ht="14.25" customHeight="1" x14ac:dyDescent="0.2">
      <c r="A52" s="105"/>
      <c r="B52" s="97"/>
      <c r="C52" s="106"/>
      <c r="D52" s="107"/>
      <c r="E52" s="102" t="s">
        <v>156</v>
      </c>
      <c r="F52" s="115"/>
      <c r="G52" s="115"/>
      <c r="H52" s="115"/>
    </row>
    <row r="53" spans="1:8" ht="19.5" customHeight="1" thickBot="1" x14ac:dyDescent="0.25">
      <c r="A53" s="105">
        <v>2231</v>
      </c>
      <c r="B53" s="97" t="s">
        <v>179</v>
      </c>
      <c r="C53" s="106">
        <v>3</v>
      </c>
      <c r="D53" s="107">
        <v>1</v>
      </c>
      <c r="E53" s="102" t="s">
        <v>185</v>
      </c>
      <c r="F53" s="112">
        <f>SUM(G53:H53)</f>
        <v>0</v>
      </c>
      <c r="G53" s="113"/>
      <c r="H53" s="114"/>
    </row>
    <row r="54" spans="1:8" ht="31.5" customHeight="1" x14ac:dyDescent="0.2">
      <c r="A54" s="105">
        <v>2240</v>
      </c>
      <c r="B54" s="97" t="s">
        <v>179</v>
      </c>
      <c r="C54" s="106">
        <v>4</v>
      </c>
      <c r="D54" s="107">
        <v>0</v>
      </c>
      <c r="E54" s="102" t="s">
        <v>186</v>
      </c>
      <c r="F54" s="108">
        <f>SUM(F56)</f>
        <v>0</v>
      </c>
      <c r="G54" s="108">
        <f>SUM(G56)</f>
        <v>0</v>
      </c>
      <c r="H54" s="108">
        <f>SUM(H56)</f>
        <v>0</v>
      </c>
    </row>
    <row r="55" spans="1:8" s="109" customFormat="1" ht="15.75" customHeight="1" x14ac:dyDescent="0.2">
      <c r="A55" s="105"/>
      <c r="B55" s="106"/>
      <c r="C55" s="106"/>
      <c r="D55" s="107"/>
      <c r="E55" s="102" t="s">
        <v>156</v>
      </c>
      <c r="F55" s="115"/>
      <c r="G55" s="115"/>
      <c r="H55" s="115"/>
    </row>
    <row r="56" spans="1:8" ht="30" customHeight="1" thickBot="1" x14ac:dyDescent="0.25">
      <c r="A56" s="105">
        <v>2241</v>
      </c>
      <c r="B56" s="97" t="s">
        <v>179</v>
      </c>
      <c r="C56" s="106">
        <v>4</v>
      </c>
      <c r="D56" s="107">
        <v>1</v>
      </c>
      <c r="E56" s="102" t="s">
        <v>186</v>
      </c>
      <c r="F56" s="112">
        <f>SUM(G56:H56)</f>
        <v>0</v>
      </c>
      <c r="G56" s="113"/>
      <c r="H56" s="114"/>
    </row>
    <row r="57" spans="1:8" ht="20.25" customHeight="1" x14ac:dyDescent="0.2">
      <c r="A57" s="105">
        <v>2250</v>
      </c>
      <c r="B57" s="97" t="s">
        <v>179</v>
      </c>
      <c r="C57" s="106">
        <v>5</v>
      </c>
      <c r="D57" s="107">
        <v>0</v>
      </c>
      <c r="E57" s="102" t="s">
        <v>187</v>
      </c>
      <c r="F57" s="108">
        <f>SUM(F59)</f>
        <v>0</v>
      </c>
      <c r="G57" s="108">
        <f>SUM(G59)</f>
        <v>0</v>
      </c>
      <c r="H57" s="108">
        <f>SUM(H59)</f>
        <v>0</v>
      </c>
    </row>
    <row r="58" spans="1:8" s="109" customFormat="1" ht="13.5" customHeight="1" x14ac:dyDescent="0.2">
      <c r="A58" s="105"/>
      <c r="B58" s="97"/>
      <c r="C58" s="106"/>
      <c r="D58" s="107"/>
      <c r="E58" s="102" t="s">
        <v>156</v>
      </c>
      <c r="F58" s="115"/>
      <c r="G58" s="115"/>
      <c r="H58" s="115"/>
    </row>
    <row r="59" spans="1:8" ht="18.75" customHeight="1" thickBot="1" x14ac:dyDescent="0.25">
      <c r="A59" s="105">
        <v>2251</v>
      </c>
      <c r="B59" s="106" t="s">
        <v>179</v>
      </c>
      <c r="C59" s="106">
        <v>5</v>
      </c>
      <c r="D59" s="107">
        <v>1</v>
      </c>
      <c r="E59" s="102" t="s">
        <v>187</v>
      </c>
      <c r="F59" s="112">
        <f>SUM(G59:H59)</f>
        <v>0</v>
      </c>
      <c r="G59" s="113"/>
      <c r="H59" s="114"/>
    </row>
    <row r="60" spans="1:8" s="101" customFormat="1" ht="25.5" customHeight="1" x14ac:dyDescent="0.25">
      <c r="A60" s="105">
        <v>2300</v>
      </c>
      <c r="B60" s="190" t="s">
        <v>188</v>
      </c>
      <c r="C60" s="191">
        <v>0</v>
      </c>
      <c r="D60" s="192">
        <v>0</v>
      </c>
      <c r="E60" s="189" t="s">
        <v>643</v>
      </c>
      <c r="F60" s="193">
        <f>SUM(F62,F67,F70,F74,F77,F80,F83)</f>
        <v>0</v>
      </c>
      <c r="G60" s="193">
        <f>SUM(G62,G67,G70,G74,G77,G80,G83)</f>
        <v>0</v>
      </c>
      <c r="H60" s="193">
        <f>SUM(H62,H67,H70,H74,H77,H80,H83)</f>
        <v>0</v>
      </c>
    </row>
    <row r="61" spans="1:8" ht="11.25" customHeight="1" x14ac:dyDescent="0.2">
      <c r="A61" s="96"/>
      <c r="B61" s="97"/>
      <c r="C61" s="98"/>
      <c r="D61" s="99"/>
      <c r="E61" s="102" t="s">
        <v>5</v>
      </c>
      <c r="F61" s="100"/>
      <c r="G61" s="103"/>
      <c r="H61" s="104"/>
    </row>
    <row r="62" spans="1:8" ht="19.5" customHeight="1" x14ac:dyDescent="0.2">
      <c r="A62" s="105">
        <v>2310</v>
      </c>
      <c r="B62" s="117" t="s">
        <v>188</v>
      </c>
      <c r="C62" s="106">
        <v>1</v>
      </c>
      <c r="D62" s="107">
        <v>0</v>
      </c>
      <c r="E62" s="102" t="s">
        <v>189</v>
      </c>
      <c r="F62" s="108">
        <f>SUM(F64:F66)</f>
        <v>0</v>
      </c>
      <c r="G62" s="108">
        <f>SUM(G64:G66)</f>
        <v>0</v>
      </c>
      <c r="H62" s="108">
        <f>SUM(H64:H66)</f>
        <v>0</v>
      </c>
    </row>
    <row r="63" spans="1:8" s="109" customFormat="1" ht="12.75" customHeight="1" x14ac:dyDescent="0.2">
      <c r="A63" s="105"/>
      <c r="B63" s="97"/>
      <c r="C63" s="106"/>
      <c r="D63" s="107"/>
      <c r="E63" s="102" t="s">
        <v>156</v>
      </c>
      <c r="F63" s="108"/>
      <c r="G63" s="110"/>
      <c r="H63" s="111"/>
    </row>
    <row r="64" spans="1:8" ht="21.75" customHeight="1" thickBot="1" x14ac:dyDescent="0.25">
      <c r="A64" s="105">
        <v>2311</v>
      </c>
      <c r="B64" s="117" t="s">
        <v>188</v>
      </c>
      <c r="C64" s="106">
        <v>1</v>
      </c>
      <c r="D64" s="107">
        <v>1</v>
      </c>
      <c r="E64" s="102" t="s">
        <v>190</v>
      </c>
      <c r="F64" s="112">
        <f>SUM(G64:H64)</f>
        <v>0</v>
      </c>
      <c r="G64" s="113"/>
      <c r="H64" s="114"/>
    </row>
    <row r="65" spans="1:8" ht="15.75" thickBot="1" x14ac:dyDescent="0.25">
      <c r="A65" s="105">
        <v>2312</v>
      </c>
      <c r="B65" s="117" t="s">
        <v>188</v>
      </c>
      <c r="C65" s="106">
        <v>1</v>
      </c>
      <c r="D65" s="107">
        <v>2</v>
      </c>
      <c r="E65" s="102" t="s">
        <v>191</v>
      </c>
      <c r="F65" s="112">
        <f>SUM(G65:H65)</f>
        <v>0</v>
      </c>
      <c r="G65" s="113"/>
      <c r="H65" s="114"/>
    </row>
    <row r="66" spans="1:8" ht="15.75" thickBot="1" x14ac:dyDescent="0.25">
      <c r="A66" s="105">
        <v>2313</v>
      </c>
      <c r="B66" s="117" t="s">
        <v>188</v>
      </c>
      <c r="C66" s="106">
        <v>1</v>
      </c>
      <c r="D66" s="107">
        <v>3</v>
      </c>
      <c r="E66" s="102" t="s">
        <v>192</v>
      </c>
      <c r="F66" s="112">
        <f>SUM(G66:H66)</f>
        <v>0</v>
      </c>
      <c r="G66" s="113"/>
      <c r="H66" s="114"/>
    </row>
    <row r="67" spans="1:8" ht="19.5" customHeight="1" x14ac:dyDescent="0.2">
      <c r="A67" s="105">
        <v>2320</v>
      </c>
      <c r="B67" s="117" t="s">
        <v>188</v>
      </c>
      <c r="C67" s="106">
        <v>2</v>
      </c>
      <c r="D67" s="107">
        <v>0</v>
      </c>
      <c r="E67" s="102" t="s">
        <v>193</v>
      </c>
      <c r="F67" s="108">
        <f>SUM(F69)</f>
        <v>0</v>
      </c>
      <c r="G67" s="108">
        <f>SUM(G69)</f>
        <v>0</v>
      </c>
      <c r="H67" s="108">
        <f>SUM(H69)</f>
        <v>0</v>
      </c>
    </row>
    <row r="68" spans="1:8" s="109" customFormat="1" ht="14.25" customHeight="1" x14ac:dyDescent="0.2">
      <c r="A68" s="105"/>
      <c r="B68" s="97"/>
      <c r="C68" s="106"/>
      <c r="D68" s="107"/>
      <c r="E68" s="102" t="s">
        <v>156</v>
      </c>
      <c r="F68" s="115"/>
      <c r="G68" s="115"/>
      <c r="H68" s="115"/>
    </row>
    <row r="69" spans="1:8" ht="15.75" customHeight="1" thickBot="1" x14ac:dyDescent="0.25">
      <c r="A69" s="105">
        <v>2321</v>
      </c>
      <c r="B69" s="117" t="s">
        <v>188</v>
      </c>
      <c r="C69" s="106">
        <v>2</v>
      </c>
      <c r="D69" s="107">
        <v>1</v>
      </c>
      <c r="E69" s="102" t="s">
        <v>194</v>
      </c>
      <c r="F69" s="112">
        <f>SUM(G69:H69)</f>
        <v>0</v>
      </c>
      <c r="G69" s="113"/>
      <c r="H69" s="114"/>
    </row>
    <row r="70" spans="1:8" ht="26.25" customHeight="1" x14ac:dyDescent="0.2">
      <c r="A70" s="105">
        <v>2330</v>
      </c>
      <c r="B70" s="117" t="s">
        <v>188</v>
      </c>
      <c r="C70" s="106">
        <v>3</v>
      </c>
      <c r="D70" s="107">
        <v>0</v>
      </c>
      <c r="E70" s="102" t="s">
        <v>195</v>
      </c>
      <c r="F70" s="108">
        <f>SUM(F72:F73)</f>
        <v>0</v>
      </c>
      <c r="G70" s="108">
        <f>SUM(G72:G73)</f>
        <v>0</v>
      </c>
      <c r="H70" s="108">
        <f>SUM(H72:H73)</f>
        <v>0</v>
      </c>
    </row>
    <row r="71" spans="1:8" s="109" customFormat="1" ht="16.5" customHeight="1" x14ac:dyDescent="0.2">
      <c r="A71" s="105"/>
      <c r="B71" s="97"/>
      <c r="C71" s="106"/>
      <c r="D71" s="107"/>
      <c r="E71" s="102" t="s">
        <v>156</v>
      </c>
      <c r="F71" s="108"/>
      <c r="G71" s="110"/>
      <c r="H71" s="111"/>
    </row>
    <row r="72" spans="1:8" ht="20.25" customHeight="1" thickBot="1" x14ac:dyDescent="0.25">
      <c r="A72" s="105">
        <v>2331</v>
      </c>
      <c r="B72" s="117" t="s">
        <v>188</v>
      </c>
      <c r="C72" s="106">
        <v>3</v>
      </c>
      <c r="D72" s="107">
        <v>1</v>
      </c>
      <c r="E72" s="102" t="s">
        <v>196</v>
      </c>
      <c r="F72" s="112">
        <f>SUM(G72:H72)</f>
        <v>0</v>
      </c>
      <c r="G72" s="113"/>
      <c r="H72" s="114"/>
    </row>
    <row r="73" spans="1:8" ht="15.75" thickBot="1" x14ac:dyDescent="0.25">
      <c r="A73" s="105">
        <v>2332</v>
      </c>
      <c r="B73" s="117" t="s">
        <v>188</v>
      </c>
      <c r="C73" s="106">
        <v>3</v>
      </c>
      <c r="D73" s="107">
        <v>2</v>
      </c>
      <c r="E73" s="102" t="s">
        <v>197</v>
      </c>
      <c r="F73" s="112">
        <f>SUM(G73:H73)</f>
        <v>0</v>
      </c>
      <c r="G73" s="113"/>
      <c r="H73" s="114"/>
    </row>
    <row r="74" spans="1:8" x14ac:dyDescent="0.2">
      <c r="A74" s="105">
        <v>2340</v>
      </c>
      <c r="B74" s="117" t="s">
        <v>188</v>
      </c>
      <c r="C74" s="106">
        <v>4</v>
      </c>
      <c r="D74" s="107">
        <v>0</v>
      </c>
      <c r="E74" s="102" t="s">
        <v>198</v>
      </c>
      <c r="F74" s="108">
        <f>SUM(F76)</f>
        <v>0</v>
      </c>
      <c r="G74" s="108">
        <f>SUM(G76)</f>
        <v>0</v>
      </c>
      <c r="H74" s="108">
        <f>SUM(H76)</f>
        <v>0</v>
      </c>
    </row>
    <row r="75" spans="1:8" s="109" customFormat="1" ht="14.25" customHeight="1" x14ac:dyDescent="0.2">
      <c r="A75" s="105"/>
      <c r="B75" s="97"/>
      <c r="C75" s="106"/>
      <c r="D75" s="107"/>
      <c r="E75" s="102" t="s">
        <v>156</v>
      </c>
      <c r="F75" s="115"/>
      <c r="G75" s="115"/>
      <c r="H75" s="115"/>
    </row>
    <row r="76" spans="1:8" ht="15.75" thickBot="1" x14ac:dyDescent="0.25">
      <c r="A76" s="105">
        <v>2341</v>
      </c>
      <c r="B76" s="117" t="s">
        <v>188</v>
      </c>
      <c r="C76" s="106">
        <v>4</v>
      </c>
      <c r="D76" s="107">
        <v>1</v>
      </c>
      <c r="E76" s="102" t="s">
        <v>198</v>
      </c>
      <c r="F76" s="112">
        <f>SUM(G76:H76)</f>
        <v>0</v>
      </c>
      <c r="G76" s="113"/>
      <c r="H76" s="114"/>
    </row>
    <row r="77" spans="1:8" ht="14.25" customHeight="1" x14ac:dyDescent="0.2">
      <c r="A77" s="105">
        <v>2350</v>
      </c>
      <c r="B77" s="117" t="s">
        <v>188</v>
      </c>
      <c r="C77" s="106">
        <v>5</v>
      </c>
      <c r="D77" s="107">
        <v>0</v>
      </c>
      <c r="E77" s="102" t="s">
        <v>199</v>
      </c>
      <c r="F77" s="108">
        <f>SUM(F79)</f>
        <v>0</v>
      </c>
      <c r="G77" s="108">
        <f>SUM(G79)</f>
        <v>0</v>
      </c>
      <c r="H77" s="108">
        <f>SUM(H79)</f>
        <v>0</v>
      </c>
    </row>
    <row r="78" spans="1:8" s="109" customFormat="1" ht="14.25" customHeight="1" x14ac:dyDescent="0.2">
      <c r="A78" s="105"/>
      <c r="B78" s="97"/>
      <c r="C78" s="106"/>
      <c r="D78" s="107"/>
      <c r="E78" s="102" t="s">
        <v>156</v>
      </c>
      <c r="F78" s="115"/>
      <c r="G78" s="115"/>
      <c r="H78" s="115"/>
    </row>
    <row r="79" spans="1:8" ht="18" customHeight="1" thickBot="1" x14ac:dyDescent="0.25">
      <c r="A79" s="105">
        <v>2351</v>
      </c>
      <c r="B79" s="117" t="s">
        <v>188</v>
      </c>
      <c r="C79" s="106">
        <v>5</v>
      </c>
      <c r="D79" s="107">
        <v>1</v>
      </c>
      <c r="E79" s="102" t="s">
        <v>200</v>
      </c>
      <c r="F79" s="112">
        <f>SUM(G79:H79)</f>
        <v>0</v>
      </c>
      <c r="G79" s="113"/>
      <c r="H79" s="114"/>
    </row>
    <row r="80" spans="1:8" ht="37.5" customHeight="1" x14ac:dyDescent="0.2">
      <c r="A80" s="105">
        <v>2360</v>
      </c>
      <c r="B80" s="117" t="s">
        <v>188</v>
      </c>
      <c r="C80" s="106">
        <v>6</v>
      </c>
      <c r="D80" s="107">
        <v>0</v>
      </c>
      <c r="E80" s="102" t="s">
        <v>201</v>
      </c>
      <c r="F80" s="108">
        <f>SUM(F82)</f>
        <v>0</v>
      </c>
      <c r="G80" s="108">
        <f>SUM(G82)</f>
        <v>0</v>
      </c>
      <c r="H80" s="108">
        <f>SUM(H82)</f>
        <v>0</v>
      </c>
    </row>
    <row r="81" spans="1:8" s="109" customFormat="1" ht="13.5" customHeight="1" x14ac:dyDescent="0.2">
      <c r="A81" s="105"/>
      <c r="B81" s="97"/>
      <c r="C81" s="106"/>
      <c r="D81" s="107"/>
      <c r="E81" s="102" t="s">
        <v>156</v>
      </c>
      <c r="F81" s="115"/>
      <c r="G81" s="115"/>
      <c r="H81" s="115"/>
    </row>
    <row r="82" spans="1:8" ht="38.25" customHeight="1" thickBot="1" x14ac:dyDescent="0.25">
      <c r="A82" s="105">
        <v>2361</v>
      </c>
      <c r="B82" s="117" t="s">
        <v>188</v>
      </c>
      <c r="C82" s="106">
        <v>6</v>
      </c>
      <c r="D82" s="107">
        <v>1</v>
      </c>
      <c r="E82" s="102" t="s">
        <v>201</v>
      </c>
      <c r="F82" s="112">
        <f>SUM(G82:H82)</f>
        <v>0</v>
      </c>
      <c r="G82" s="113"/>
      <c r="H82" s="114"/>
    </row>
    <row r="83" spans="1:8" ht="14.25" customHeight="1" x14ac:dyDescent="0.2">
      <c r="A83" s="105">
        <v>2370</v>
      </c>
      <c r="B83" s="117" t="s">
        <v>188</v>
      </c>
      <c r="C83" s="106">
        <v>7</v>
      </c>
      <c r="D83" s="107">
        <v>0</v>
      </c>
      <c r="E83" s="102" t="s">
        <v>202</v>
      </c>
      <c r="F83" s="108">
        <f>SUM(F85)</f>
        <v>0</v>
      </c>
      <c r="G83" s="108">
        <f>SUM(G85)</f>
        <v>0</v>
      </c>
      <c r="H83" s="108">
        <f>SUM(H85)</f>
        <v>0</v>
      </c>
    </row>
    <row r="84" spans="1:8" s="109" customFormat="1" ht="12.75" customHeight="1" x14ac:dyDescent="0.2">
      <c r="A84" s="105"/>
      <c r="B84" s="97"/>
      <c r="C84" s="106"/>
      <c r="D84" s="107"/>
      <c r="E84" s="102" t="s">
        <v>156</v>
      </c>
      <c r="F84" s="115"/>
      <c r="G84" s="115"/>
      <c r="H84" s="115"/>
    </row>
    <row r="85" spans="1:8" ht="14.25" customHeight="1" thickBot="1" x14ac:dyDescent="0.25">
      <c r="A85" s="105">
        <v>2371</v>
      </c>
      <c r="B85" s="117" t="s">
        <v>188</v>
      </c>
      <c r="C85" s="106">
        <v>7</v>
      </c>
      <c r="D85" s="107">
        <v>1</v>
      </c>
      <c r="E85" s="102" t="s">
        <v>203</v>
      </c>
      <c r="F85" s="112">
        <f>SUM(G85:H85)</f>
        <v>0</v>
      </c>
      <c r="G85" s="113"/>
      <c r="H85" s="114"/>
    </row>
    <row r="86" spans="1:8" s="101" customFormat="1" ht="15" customHeight="1" x14ac:dyDescent="0.25">
      <c r="A86" s="105">
        <v>2400</v>
      </c>
      <c r="B86" s="190" t="s">
        <v>204</v>
      </c>
      <c r="C86" s="191">
        <v>0</v>
      </c>
      <c r="D86" s="192">
        <v>0</v>
      </c>
      <c r="E86" s="189" t="s">
        <v>644</v>
      </c>
      <c r="F86" s="193">
        <f>SUM(F88,F92,F98,F106,F111,F118,F121,F127,F136)</f>
        <v>-2000</v>
      </c>
      <c r="G86" s="193">
        <f>SUM(G88,G92,G98,G106,G111,G118,G121,G127,G136)</f>
        <v>0</v>
      </c>
      <c r="H86" s="193">
        <f>SUM(H88,H92,H98,H106,H111,H118,H121,H127,H136)</f>
        <v>-2000</v>
      </c>
    </row>
    <row r="87" spans="1:8" ht="11.25" customHeight="1" x14ac:dyDescent="0.2">
      <c r="A87" s="96"/>
      <c r="B87" s="97"/>
      <c r="C87" s="98"/>
      <c r="D87" s="99"/>
      <c r="E87" s="102" t="s">
        <v>5</v>
      </c>
      <c r="F87" s="100"/>
      <c r="G87" s="103"/>
      <c r="H87" s="104"/>
    </row>
    <row r="88" spans="1:8" ht="26.25" customHeight="1" x14ac:dyDescent="0.2">
      <c r="A88" s="105">
        <v>2410</v>
      </c>
      <c r="B88" s="117" t="s">
        <v>204</v>
      </c>
      <c r="C88" s="106">
        <v>1</v>
      </c>
      <c r="D88" s="107">
        <v>0</v>
      </c>
      <c r="E88" s="102" t="s">
        <v>205</v>
      </c>
      <c r="F88" s="108">
        <f>SUM(F90:F91)</f>
        <v>0</v>
      </c>
      <c r="G88" s="108">
        <f>SUM(G90:G91)</f>
        <v>0</v>
      </c>
      <c r="H88" s="108">
        <f>SUM(H90:H91)</f>
        <v>0</v>
      </c>
    </row>
    <row r="89" spans="1:8" s="109" customFormat="1" ht="13.5" customHeight="1" x14ac:dyDescent="0.2">
      <c r="A89" s="105"/>
      <c r="B89" s="97"/>
      <c r="C89" s="106"/>
      <c r="D89" s="107"/>
      <c r="E89" s="102" t="s">
        <v>156</v>
      </c>
      <c r="F89" s="108"/>
      <c r="G89" s="110"/>
      <c r="H89" s="111"/>
    </row>
    <row r="90" spans="1:8" ht="29.25" customHeight="1" thickBot="1" x14ac:dyDescent="0.25">
      <c r="A90" s="105">
        <v>2411</v>
      </c>
      <c r="B90" s="117" t="s">
        <v>204</v>
      </c>
      <c r="C90" s="106">
        <v>1</v>
      </c>
      <c r="D90" s="107">
        <v>1</v>
      </c>
      <c r="E90" s="102" t="s">
        <v>206</v>
      </c>
      <c r="F90" s="112">
        <f>SUM(G90:H90)</f>
        <v>0</v>
      </c>
      <c r="G90" s="113"/>
      <c r="H90" s="114"/>
    </row>
    <row r="91" spans="1:8" ht="27" customHeight="1" thickBot="1" x14ac:dyDescent="0.25">
      <c r="A91" s="105">
        <v>2412</v>
      </c>
      <c r="B91" s="117" t="s">
        <v>204</v>
      </c>
      <c r="C91" s="106">
        <v>1</v>
      </c>
      <c r="D91" s="107">
        <v>2</v>
      </c>
      <c r="E91" s="102" t="s">
        <v>207</v>
      </c>
      <c r="F91" s="112">
        <f>SUM(G91:H91)</f>
        <v>0</v>
      </c>
      <c r="G91" s="113"/>
      <c r="H91" s="114"/>
    </row>
    <row r="92" spans="1:8" ht="24.75" customHeight="1" x14ac:dyDescent="0.2">
      <c r="A92" s="105">
        <v>2420</v>
      </c>
      <c r="B92" s="117" t="s">
        <v>204</v>
      </c>
      <c r="C92" s="106">
        <v>2</v>
      </c>
      <c r="D92" s="107">
        <v>0</v>
      </c>
      <c r="E92" s="102" t="s">
        <v>208</v>
      </c>
      <c r="F92" s="108">
        <f>SUM(F94:F97)</f>
        <v>0</v>
      </c>
      <c r="G92" s="108">
        <f>SUM(G94:G97)</f>
        <v>0</v>
      </c>
      <c r="H92" s="108">
        <f>SUM(H94:H97)</f>
        <v>0</v>
      </c>
    </row>
    <row r="93" spans="1:8" s="109" customFormat="1" ht="13.5" customHeight="1" x14ac:dyDescent="0.2">
      <c r="A93" s="105"/>
      <c r="B93" s="97"/>
      <c r="C93" s="106"/>
      <c r="D93" s="107"/>
      <c r="E93" s="102" t="s">
        <v>156</v>
      </c>
      <c r="F93" s="108"/>
      <c r="G93" s="110"/>
      <c r="H93" s="111"/>
    </row>
    <row r="94" spans="1:8" ht="16.5" customHeight="1" thickBot="1" x14ac:dyDescent="0.25">
      <c r="A94" s="105">
        <v>2421</v>
      </c>
      <c r="B94" s="117" t="s">
        <v>204</v>
      </c>
      <c r="C94" s="106">
        <v>2</v>
      </c>
      <c r="D94" s="107">
        <v>1</v>
      </c>
      <c r="E94" s="102" t="s">
        <v>209</v>
      </c>
      <c r="F94" s="112">
        <f>SUM(G94:H94)</f>
        <v>0</v>
      </c>
      <c r="G94" s="113"/>
      <c r="H94" s="114"/>
    </row>
    <row r="95" spans="1:8" ht="17.25" customHeight="1" thickBot="1" x14ac:dyDescent="0.25">
      <c r="A95" s="105">
        <v>2422</v>
      </c>
      <c r="B95" s="117" t="s">
        <v>204</v>
      </c>
      <c r="C95" s="106">
        <v>2</v>
      </c>
      <c r="D95" s="107">
        <v>2</v>
      </c>
      <c r="E95" s="102" t="s">
        <v>210</v>
      </c>
      <c r="F95" s="112">
        <f>SUM(G95:H95)</f>
        <v>0</v>
      </c>
      <c r="G95" s="113"/>
      <c r="H95" s="114"/>
    </row>
    <row r="96" spans="1:8" ht="21" customHeight="1" thickBot="1" x14ac:dyDescent="0.25">
      <c r="A96" s="105">
        <v>2423</v>
      </c>
      <c r="B96" s="117" t="s">
        <v>204</v>
      </c>
      <c r="C96" s="106">
        <v>2</v>
      </c>
      <c r="D96" s="107">
        <v>3</v>
      </c>
      <c r="E96" s="102" t="s">
        <v>211</v>
      </c>
      <c r="F96" s="112">
        <f>SUM(G96:H96)</f>
        <v>0</v>
      </c>
      <c r="G96" s="113"/>
      <c r="H96" s="114"/>
    </row>
    <row r="97" spans="1:8" ht="15.75" thickBot="1" x14ac:dyDescent="0.25">
      <c r="A97" s="105">
        <v>2424</v>
      </c>
      <c r="B97" s="117" t="s">
        <v>204</v>
      </c>
      <c r="C97" s="106">
        <v>2</v>
      </c>
      <c r="D97" s="107">
        <v>4</v>
      </c>
      <c r="E97" s="102" t="s">
        <v>212</v>
      </c>
      <c r="F97" s="112">
        <f>SUM(G97:H97)</f>
        <v>0</v>
      </c>
      <c r="G97" s="113"/>
      <c r="H97" s="114"/>
    </row>
    <row r="98" spans="1:8" ht="14.25" customHeight="1" x14ac:dyDescent="0.2">
      <c r="A98" s="105">
        <v>2430</v>
      </c>
      <c r="B98" s="117" t="s">
        <v>204</v>
      </c>
      <c r="C98" s="106">
        <v>3</v>
      </c>
      <c r="D98" s="107">
        <v>0</v>
      </c>
      <c r="E98" s="102" t="s">
        <v>213</v>
      </c>
      <c r="F98" s="108">
        <f>SUM(F100:F105)</f>
        <v>0</v>
      </c>
      <c r="G98" s="108">
        <f>SUM(G100:G105)</f>
        <v>0</v>
      </c>
      <c r="H98" s="108">
        <f>SUM(H100:H105)</f>
        <v>0</v>
      </c>
    </row>
    <row r="99" spans="1:8" s="109" customFormat="1" ht="13.5" customHeight="1" x14ac:dyDescent="0.2">
      <c r="A99" s="105"/>
      <c r="B99" s="97"/>
      <c r="C99" s="106"/>
      <c r="D99" s="107"/>
      <c r="E99" s="102" t="s">
        <v>156</v>
      </c>
      <c r="F99" s="108"/>
      <c r="G99" s="110"/>
      <c r="H99" s="111"/>
    </row>
    <row r="100" spans="1:8" ht="15.75" customHeight="1" thickBot="1" x14ac:dyDescent="0.25">
      <c r="A100" s="105">
        <v>2431</v>
      </c>
      <c r="B100" s="117" t="s">
        <v>204</v>
      </c>
      <c r="C100" s="106">
        <v>3</v>
      </c>
      <c r="D100" s="107">
        <v>1</v>
      </c>
      <c r="E100" s="102" t="s">
        <v>214</v>
      </c>
      <c r="F100" s="112">
        <f t="shared" ref="F100:F105" si="0">SUM(G100:H100)</f>
        <v>0</v>
      </c>
      <c r="G100" s="110"/>
      <c r="H100" s="111"/>
    </row>
    <row r="101" spans="1:8" ht="15" customHeight="1" thickBot="1" x14ac:dyDescent="0.25">
      <c r="A101" s="105">
        <v>2432</v>
      </c>
      <c r="B101" s="117" t="s">
        <v>204</v>
      </c>
      <c r="C101" s="106">
        <v>3</v>
      </c>
      <c r="D101" s="107">
        <v>2</v>
      </c>
      <c r="E101" s="102" t="s">
        <v>215</v>
      </c>
      <c r="F101" s="112">
        <f t="shared" si="0"/>
        <v>0</v>
      </c>
      <c r="G101" s="110"/>
      <c r="H101" s="111"/>
    </row>
    <row r="102" spans="1:8" ht="15" customHeight="1" thickBot="1" x14ac:dyDescent="0.25">
      <c r="A102" s="105">
        <v>2433</v>
      </c>
      <c r="B102" s="117" t="s">
        <v>204</v>
      </c>
      <c r="C102" s="106">
        <v>3</v>
      </c>
      <c r="D102" s="107">
        <v>3</v>
      </c>
      <c r="E102" s="102" t="s">
        <v>216</v>
      </c>
      <c r="F102" s="112">
        <f t="shared" si="0"/>
        <v>0</v>
      </c>
      <c r="G102" s="110"/>
      <c r="H102" s="111"/>
    </row>
    <row r="103" spans="1:8" ht="21" customHeight="1" thickBot="1" x14ac:dyDescent="0.25">
      <c r="A103" s="105">
        <v>2434</v>
      </c>
      <c r="B103" s="117" t="s">
        <v>204</v>
      </c>
      <c r="C103" s="106">
        <v>3</v>
      </c>
      <c r="D103" s="107">
        <v>4</v>
      </c>
      <c r="E103" s="102" t="s">
        <v>217</v>
      </c>
      <c r="F103" s="112">
        <f t="shared" si="0"/>
        <v>0</v>
      </c>
      <c r="G103" s="110"/>
      <c r="H103" s="111"/>
    </row>
    <row r="104" spans="1:8" ht="15" customHeight="1" thickBot="1" x14ac:dyDescent="0.25">
      <c r="A104" s="105">
        <v>2435</v>
      </c>
      <c r="B104" s="117" t="s">
        <v>204</v>
      </c>
      <c r="C104" s="106">
        <v>3</v>
      </c>
      <c r="D104" s="107">
        <v>5</v>
      </c>
      <c r="E104" s="102" t="s">
        <v>218</v>
      </c>
      <c r="F104" s="112">
        <f t="shared" si="0"/>
        <v>0</v>
      </c>
      <c r="G104" s="110"/>
      <c r="H104" s="111"/>
    </row>
    <row r="105" spans="1:8" ht="14.25" customHeight="1" thickBot="1" x14ac:dyDescent="0.25">
      <c r="A105" s="105">
        <v>2436</v>
      </c>
      <c r="B105" s="117" t="s">
        <v>204</v>
      </c>
      <c r="C105" s="106">
        <v>3</v>
      </c>
      <c r="D105" s="107">
        <v>6</v>
      </c>
      <c r="E105" s="102" t="s">
        <v>219</v>
      </c>
      <c r="F105" s="112">
        <f t="shared" si="0"/>
        <v>0</v>
      </c>
      <c r="G105" s="110"/>
      <c r="H105" s="111"/>
    </row>
    <row r="106" spans="1:8" ht="27" customHeight="1" x14ac:dyDescent="0.2">
      <c r="A106" s="105">
        <v>2440</v>
      </c>
      <c r="B106" s="117" t="s">
        <v>204</v>
      </c>
      <c r="C106" s="106">
        <v>4</v>
      </c>
      <c r="D106" s="107">
        <v>0</v>
      </c>
      <c r="E106" s="102" t="s">
        <v>220</v>
      </c>
      <c r="F106" s="108">
        <f>SUM(F108:F110)</f>
        <v>0</v>
      </c>
      <c r="G106" s="108">
        <f>SUM(G108:G110)</f>
        <v>0</v>
      </c>
      <c r="H106" s="108">
        <f>SUM(H108:H110)</f>
        <v>0</v>
      </c>
    </row>
    <row r="107" spans="1:8" s="109" customFormat="1" ht="14.25" customHeight="1" x14ac:dyDescent="0.2">
      <c r="A107" s="105"/>
      <c r="B107" s="97"/>
      <c r="C107" s="106"/>
      <c r="D107" s="107"/>
      <c r="E107" s="102" t="s">
        <v>156</v>
      </c>
      <c r="F107" s="108"/>
      <c r="G107" s="110"/>
      <c r="H107" s="111"/>
    </row>
    <row r="108" spans="1:8" ht="27.75" customHeight="1" thickBot="1" x14ac:dyDescent="0.25">
      <c r="A108" s="105">
        <v>2441</v>
      </c>
      <c r="B108" s="117" t="s">
        <v>204</v>
      </c>
      <c r="C108" s="106">
        <v>4</v>
      </c>
      <c r="D108" s="107">
        <v>1</v>
      </c>
      <c r="E108" s="102" t="s">
        <v>221</v>
      </c>
      <c r="F108" s="112">
        <f>SUM(G108:H108)</f>
        <v>0</v>
      </c>
      <c r="G108" s="110"/>
      <c r="H108" s="111"/>
    </row>
    <row r="109" spans="1:8" ht="20.25" customHeight="1" thickBot="1" x14ac:dyDescent="0.25">
      <c r="A109" s="105">
        <v>2442</v>
      </c>
      <c r="B109" s="117" t="s">
        <v>204</v>
      </c>
      <c r="C109" s="106">
        <v>4</v>
      </c>
      <c r="D109" s="107">
        <v>2</v>
      </c>
      <c r="E109" s="102" t="s">
        <v>222</v>
      </c>
      <c r="F109" s="112">
        <f>SUM(G109:H109)</f>
        <v>0</v>
      </c>
      <c r="G109" s="110"/>
      <c r="H109" s="111"/>
    </row>
    <row r="110" spans="1:8" ht="15" customHeight="1" thickBot="1" x14ac:dyDescent="0.25">
      <c r="A110" s="105">
        <v>2443</v>
      </c>
      <c r="B110" s="117" t="s">
        <v>204</v>
      </c>
      <c r="C110" s="106">
        <v>4</v>
      </c>
      <c r="D110" s="107">
        <v>3</v>
      </c>
      <c r="E110" s="102" t="s">
        <v>223</v>
      </c>
      <c r="F110" s="112">
        <f>SUM(G110:H110)</f>
        <v>0</v>
      </c>
      <c r="G110" s="110"/>
      <c r="H110" s="111"/>
    </row>
    <row r="111" spans="1:8" ht="16.5" customHeight="1" x14ac:dyDescent="0.2">
      <c r="A111" s="105">
        <v>2450</v>
      </c>
      <c r="B111" s="117" t="s">
        <v>204</v>
      </c>
      <c r="C111" s="106">
        <v>5</v>
      </c>
      <c r="D111" s="107">
        <v>0</v>
      </c>
      <c r="E111" s="102" t="s">
        <v>224</v>
      </c>
      <c r="F111" s="108">
        <f>SUM(F113:F117)</f>
        <v>0</v>
      </c>
      <c r="G111" s="108">
        <f>SUM(G113:G117)</f>
        <v>0</v>
      </c>
      <c r="H111" s="108">
        <f>SUM(H113:H117)</f>
        <v>0</v>
      </c>
    </row>
    <row r="112" spans="1:8" s="109" customFormat="1" ht="15" customHeight="1" x14ac:dyDescent="0.2">
      <c r="A112" s="105"/>
      <c r="B112" s="97"/>
      <c r="C112" s="106"/>
      <c r="D112" s="107"/>
      <c r="E112" s="102" t="s">
        <v>156</v>
      </c>
      <c r="F112" s="108"/>
      <c r="G112" s="110"/>
      <c r="H112" s="111"/>
    </row>
    <row r="113" spans="1:8" ht="14.25" customHeight="1" thickBot="1" x14ac:dyDescent="0.25">
      <c r="A113" s="105">
        <v>2451</v>
      </c>
      <c r="B113" s="117" t="s">
        <v>204</v>
      </c>
      <c r="C113" s="106">
        <v>5</v>
      </c>
      <c r="D113" s="107">
        <v>1</v>
      </c>
      <c r="E113" s="102" t="s">
        <v>225</v>
      </c>
      <c r="F113" s="112">
        <f>SUM(G113:H113)</f>
        <v>0</v>
      </c>
      <c r="G113" s="113"/>
      <c r="H113" s="114"/>
    </row>
    <row r="114" spans="1:8" ht="18" customHeight="1" thickBot="1" x14ac:dyDescent="0.25">
      <c r="A114" s="105">
        <v>2452</v>
      </c>
      <c r="B114" s="117" t="s">
        <v>204</v>
      </c>
      <c r="C114" s="106">
        <v>5</v>
      </c>
      <c r="D114" s="107">
        <v>2</v>
      </c>
      <c r="E114" s="102" t="s">
        <v>226</v>
      </c>
      <c r="F114" s="112">
        <f>SUM(G114:H114)</f>
        <v>0</v>
      </c>
      <c r="G114" s="113"/>
      <c r="H114" s="114"/>
    </row>
    <row r="115" spans="1:8" ht="15" customHeight="1" thickBot="1" x14ac:dyDescent="0.25">
      <c r="A115" s="105">
        <v>2453</v>
      </c>
      <c r="B115" s="117" t="s">
        <v>204</v>
      </c>
      <c r="C115" s="106">
        <v>5</v>
      </c>
      <c r="D115" s="107">
        <v>3</v>
      </c>
      <c r="E115" s="102" t="s">
        <v>227</v>
      </c>
      <c r="F115" s="112">
        <f>SUM(G115:H115)</f>
        <v>0</v>
      </c>
      <c r="G115" s="113"/>
      <c r="H115" s="114"/>
    </row>
    <row r="116" spans="1:8" ht="15" customHeight="1" thickBot="1" x14ac:dyDescent="0.25">
      <c r="A116" s="105">
        <v>2454</v>
      </c>
      <c r="B116" s="117" t="s">
        <v>204</v>
      </c>
      <c r="C116" s="106">
        <v>5</v>
      </c>
      <c r="D116" s="107">
        <v>4</v>
      </c>
      <c r="E116" s="102" t="s">
        <v>228</v>
      </c>
      <c r="F116" s="112">
        <f>SUM(G116:H116)</f>
        <v>0</v>
      </c>
      <c r="G116" s="113"/>
      <c r="H116" s="114"/>
    </row>
    <row r="117" spans="1:8" ht="19.5" customHeight="1" thickBot="1" x14ac:dyDescent="0.25">
      <c r="A117" s="105">
        <v>2455</v>
      </c>
      <c r="B117" s="117" t="s">
        <v>204</v>
      </c>
      <c r="C117" s="106">
        <v>5</v>
      </c>
      <c r="D117" s="107">
        <v>5</v>
      </c>
      <c r="E117" s="102" t="s">
        <v>229</v>
      </c>
      <c r="F117" s="112">
        <f>SUM(G117:H117)</f>
        <v>0</v>
      </c>
      <c r="G117" s="113"/>
      <c r="H117" s="114"/>
    </row>
    <row r="118" spans="1:8" ht="18" customHeight="1" x14ac:dyDescent="0.2">
      <c r="A118" s="105">
        <v>2460</v>
      </c>
      <c r="B118" s="117" t="s">
        <v>204</v>
      </c>
      <c r="C118" s="106">
        <v>6</v>
      </c>
      <c r="D118" s="107">
        <v>0</v>
      </c>
      <c r="E118" s="102" t="s">
        <v>230</v>
      </c>
      <c r="F118" s="108">
        <f>SUM(F120)</f>
        <v>0</v>
      </c>
      <c r="G118" s="108">
        <f>SUM(G120)</f>
        <v>0</v>
      </c>
      <c r="H118" s="108">
        <f>SUM(H120)</f>
        <v>0</v>
      </c>
    </row>
    <row r="119" spans="1:8" s="109" customFormat="1" ht="15" customHeight="1" x14ac:dyDescent="0.2">
      <c r="A119" s="105"/>
      <c r="B119" s="97"/>
      <c r="C119" s="106"/>
      <c r="D119" s="107"/>
      <c r="E119" s="102" t="s">
        <v>156</v>
      </c>
      <c r="F119" s="115"/>
      <c r="G119" s="115"/>
      <c r="H119" s="115"/>
    </row>
    <row r="120" spans="1:8" ht="18.75" customHeight="1" thickBot="1" x14ac:dyDescent="0.25">
      <c r="A120" s="105">
        <v>2461</v>
      </c>
      <c r="B120" s="117" t="s">
        <v>204</v>
      </c>
      <c r="C120" s="106">
        <v>6</v>
      </c>
      <c r="D120" s="107">
        <v>1</v>
      </c>
      <c r="E120" s="102" t="s">
        <v>231</v>
      </c>
      <c r="F120" s="112">
        <f>SUM(G120:H120)</f>
        <v>0</v>
      </c>
      <c r="G120" s="113"/>
      <c r="H120" s="114"/>
    </row>
    <row r="121" spans="1:8" ht="14.25" customHeight="1" x14ac:dyDescent="0.2">
      <c r="A121" s="105">
        <v>2470</v>
      </c>
      <c r="B121" s="117" t="s">
        <v>204</v>
      </c>
      <c r="C121" s="106">
        <v>7</v>
      </c>
      <c r="D121" s="107">
        <v>0</v>
      </c>
      <c r="E121" s="102" t="s">
        <v>232</v>
      </c>
      <c r="F121" s="108">
        <f>SUM(F123:F126)</f>
        <v>0</v>
      </c>
      <c r="G121" s="108">
        <f>SUM(G123:G126)</f>
        <v>0</v>
      </c>
      <c r="H121" s="108">
        <f>SUM(H123:H126)</f>
        <v>0</v>
      </c>
    </row>
    <row r="122" spans="1:8" s="109" customFormat="1" ht="14.25" customHeight="1" x14ac:dyDescent="0.2">
      <c r="A122" s="105"/>
      <c r="B122" s="97"/>
      <c r="C122" s="106"/>
      <c r="D122" s="107"/>
      <c r="E122" s="102" t="s">
        <v>156</v>
      </c>
      <c r="F122" s="108"/>
      <c r="G122" s="110"/>
      <c r="H122" s="111"/>
    </row>
    <row r="123" spans="1:8" ht="25.5" customHeight="1" thickBot="1" x14ac:dyDescent="0.25">
      <c r="A123" s="105">
        <v>2471</v>
      </c>
      <c r="B123" s="117" t="s">
        <v>204</v>
      </c>
      <c r="C123" s="106">
        <v>7</v>
      </c>
      <c r="D123" s="107">
        <v>1</v>
      </c>
      <c r="E123" s="102" t="s">
        <v>233</v>
      </c>
      <c r="F123" s="112">
        <f>SUM(G123:H123)</f>
        <v>0</v>
      </c>
      <c r="G123" s="113"/>
      <c r="H123" s="114"/>
    </row>
    <row r="124" spans="1:8" ht="15" customHeight="1" thickBot="1" x14ac:dyDescent="0.25">
      <c r="A124" s="105">
        <v>2472</v>
      </c>
      <c r="B124" s="117" t="s">
        <v>204</v>
      </c>
      <c r="C124" s="106">
        <v>7</v>
      </c>
      <c r="D124" s="107">
        <v>2</v>
      </c>
      <c r="E124" s="102" t="s">
        <v>234</v>
      </c>
      <c r="F124" s="112">
        <f>SUM(G124:H124)</f>
        <v>0</v>
      </c>
      <c r="G124" s="113"/>
      <c r="H124" s="114"/>
    </row>
    <row r="125" spans="1:8" ht="16.5" customHeight="1" thickBot="1" x14ac:dyDescent="0.25">
      <c r="A125" s="105">
        <v>2473</v>
      </c>
      <c r="B125" s="117" t="s">
        <v>204</v>
      </c>
      <c r="C125" s="106">
        <v>7</v>
      </c>
      <c r="D125" s="107">
        <v>3</v>
      </c>
      <c r="E125" s="102" t="s">
        <v>235</v>
      </c>
      <c r="F125" s="112">
        <f>SUM(G125:H125)</f>
        <v>0</v>
      </c>
      <c r="G125" s="113"/>
      <c r="H125" s="114"/>
    </row>
    <row r="126" spans="1:8" ht="17.25" customHeight="1" thickBot="1" x14ac:dyDescent="0.25">
      <c r="A126" s="105">
        <v>2474</v>
      </c>
      <c r="B126" s="117" t="s">
        <v>204</v>
      </c>
      <c r="C126" s="106">
        <v>7</v>
      </c>
      <c r="D126" s="107">
        <v>4</v>
      </c>
      <c r="E126" s="102" t="s">
        <v>236</v>
      </c>
      <c r="F126" s="112">
        <f>SUM(G126:H126)</f>
        <v>0</v>
      </c>
      <c r="G126" s="113"/>
      <c r="H126" s="114"/>
    </row>
    <row r="127" spans="1:8" ht="29.25" customHeight="1" x14ac:dyDescent="0.2">
      <c r="A127" s="105">
        <v>2480</v>
      </c>
      <c r="B127" s="117" t="s">
        <v>204</v>
      </c>
      <c r="C127" s="106">
        <v>8</v>
      </c>
      <c r="D127" s="107">
        <v>0</v>
      </c>
      <c r="E127" s="102" t="s">
        <v>237</v>
      </c>
      <c r="F127" s="108">
        <f>SUM(F129:F135)</f>
        <v>0</v>
      </c>
      <c r="G127" s="108">
        <f>SUM(G129:G135)</f>
        <v>0</v>
      </c>
      <c r="H127" s="108">
        <f>SUM(H129:H135)</f>
        <v>0</v>
      </c>
    </row>
    <row r="128" spans="1:8" s="109" customFormat="1" ht="16.5" customHeight="1" x14ac:dyDescent="0.2">
      <c r="A128" s="105"/>
      <c r="B128" s="97"/>
      <c r="C128" s="106"/>
      <c r="D128" s="107"/>
      <c r="E128" s="102" t="s">
        <v>156</v>
      </c>
      <c r="F128" s="108"/>
      <c r="G128" s="110"/>
      <c r="H128" s="111"/>
    </row>
    <row r="129" spans="1:8" ht="39.75" customHeight="1" thickBot="1" x14ac:dyDescent="0.25">
      <c r="A129" s="105">
        <v>2481</v>
      </c>
      <c r="B129" s="117" t="s">
        <v>204</v>
      </c>
      <c r="C129" s="106">
        <v>8</v>
      </c>
      <c r="D129" s="107">
        <v>1</v>
      </c>
      <c r="E129" s="102" t="s">
        <v>238</v>
      </c>
      <c r="F129" s="112">
        <f t="shared" ref="F129:F135" si="1">SUM(G129:H129)</f>
        <v>0</v>
      </c>
      <c r="G129" s="113"/>
      <c r="H129" s="114"/>
    </row>
    <row r="130" spans="1:8" ht="51" customHeight="1" thickBot="1" x14ac:dyDescent="0.25">
      <c r="A130" s="105">
        <v>2482</v>
      </c>
      <c r="B130" s="117" t="s">
        <v>204</v>
      </c>
      <c r="C130" s="106">
        <v>8</v>
      </c>
      <c r="D130" s="107">
        <v>2</v>
      </c>
      <c r="E130" s="102" t="s">
        <v>239</v>
      </c>
      <c r="F130" s="112">
        <f t="shared" si="1"/>
        <v>0</v>
      </c>
      <c r="G130" s="113"/>
      <c r="H130" s="114"/>
    </row>
    <row r="131" spans="1:8" ht="30" customHeight="1" thickBot="1" x14ac:dyDescent="0.25">
      <c r="A131" s="105">
        <v>2483</v>
      </c>
      <c r="B131" s="117" t="s">
        <v>204</v>
      </c>
      <c r="C131" s="106">
        <v>8</v>
      </c>
      <c r="D131" s="107">
        <v>3</v>
      </c>
      <c r="E131" s="102" t="s">
        <v>240</v>
      </c>
      <c r="F131" s="112">
        <f t="shared" si="1"/>
        <v>0</v>
      </c>
      <c r="G131" s="113"/>
      <c r="H131" s="114"/>
    </row>
    <row r="132" spans="1:8" ht="37.5" customHeight="1" thickBot="1" x14ac:dyDescent="0.25">
      <c r="A132" s="105">
        <v>2484</v>
      </c>
      <c r="B132" s="117" t="s">
        <v>204</v>
      </c>
      <c r="C132" s="106">
        <v>8</v>
      </c>
      <c r="D132" s="107">
        <v>4</v>
      </c>
      <c r="E132" s="102" t="s">
        <v>241</v>
      </c>
      <c r="F132" s="112">
        <f t="shared" si="1"/>
        <v>0</v>
      </c>
      <c r="G132" s="113"/>
      <c r="H132" s="114"/>
    </row>
    <row r="133" spans="1:8" ht="28.5" customHeight="1" thickBot="1" x14ac:dyDescent="0.25">
      <c r="A133" s="105">
        <v>2485</v>
      </c>
      <c r="B133" s="117" t="s">
        <v>204</v>
      </c>
      <c r="C133" s="106">
        <v>8</v>
      </c>
      <c r="D133" s="107">
        <v>5</v>
      </c>
      <c r="E133" s="102" t="s">
        <v>242</v>
      </c>
      <c r="F133" s="112">
        <f t="shared" si="1"/>
        <v>0</v>
      </c>
      <c r="G133" s="113"/>
      <c r="H133" s="114"/>
    </row>
    <row r="134" spans="1:8" ht="30" customHeight="1" thickBot="1" x14ac:dyDescent="0.25">
      <c r="A134" s="105">
        <v>2486</v>
      </c>
      <c r="B134" s="117" t="s">
        <v>204</v>
      </c>
      <c r="C134" s="106">
        <v>8</v>
      </c>
      <c r="D134" s="107">
        <v>6</v>
      </c>
      <c r="E134" s="102" t="s">
        <v>243</v>
      </c>
      <c r="F134" s="112">
        <f t="shared" si="1"/>
        <v>0</v>
      </c>
      <c r="G134" s="113"/>
      <c r="H134" s="114"/>
    </row>
    <row r="135" spans="1:8" ht="27" customHeight="1" thickBot="1" x14ac:dyDescent="0.25">
      <c r="A135" s="105">
        <v>2487</v>
      </c>
      <c r="B135" s="117" t="s">
        <v>204</v>
      </c>
      <c r="C135" s="106">
        <v>8</v>
      </c>
      <c r="D135" s="107">
        <v>7</v>
      </c>
      <c r="E135" s="102" t="s">
        <v>244</v>
      </c>
      <c r="F135" s="112">
        <f t="shared" si="1"/>
        <v>0</v>
      </c>
      <c r="G135" s="113"/>
      <c r="H135" s="114"/>
    </row>
    <row r="136" spans="1:8" ht="27.75" customHeight="1" x14ac:dyDescent="0.2">
      <c r="A136" s="105">
        <v>2490</v>
      </c>
      <c r="B136" s="117" t="s">
        <v>204</v>
      </c>
      <c r="C136" s="106">
        <v>9</v>
      </c>
      <c r="D136" s="107">
        <v>0</v>
      </c>
      <c r="E136" s="102" t="s">
        <v>245</v>
      </c>
      <c r="F136" s="108">
        <f>SUM(F138)</f>
        <v>-2000</v>
      </c>
      <c r="G136" s="108">
        <f>SUM(G138)</f>
        <v>0</v>
      </c>
      <c r="H136" s="108">
        <f>SUM(H138)</f>
        <v>-2000</v>
      </c>
    </row>
    <row r="137" spans="1:8" s="109" customFormat="1" ht="16.5" customHeight="1" x14ac:dyDescent="0.2">
      <c r="A137" s="105"/>
      <c r="B137" s="97"/>
      <c r="C137" s="106"/>
      <c r="D137" s="107"/>
      <c r="E137" s="102" t="s">
        <v>156</v>
      </c>
      <c r="F137" s="115"/>
      <c r="G137" s="115"/>
      <c r="H137" s="115"/>
    </row>
    <row r="138" spans="1:8" ht="14.25" customHeight="1" thickBot="1" x14ac:dyDescent="0.25">
      <c r="A138" s="105">
        <v>2491</v>
      </c>
      <c r="B138" s="117" t="s">
        <v>204</v>
      </c>
      <c r="C138" s="106">
        <v>9</v>
      </c>
      <c r="D138" s="107">
        <v>1</v>
      </c>
      <c r="E138" s="102" t="s">
        <v>245</v>
      </c>
      <c r="F138" s="112">
        <f>SUM(G138:H138)</f>
        <v>-2000</v>
      </c>
      <c r="G138" s="113"/>
      <c r="H138" s="114">
        <v>-2000</v>
      </c>
    </row>
    <row r="139" spans="1:8" s="101" customFormat="1" ht="12.75" customHeight="1" x14ac:dyDescent="0.25">
      <c r="A139" s="105">
        <v>2500</v>
      </c>
      <c r="B139" s="190" t="s">
        <v>246</v>
      </c>
      <c r="C139" s="191">
        <v>0</v>
      </c>
      <c r="D139" s="192">
        <v>0</v>
      </c>
      <c r="E139" s="189" t="s">
        <v>645</v>
      </c>
      <c r="F139" s="193">
        <f>SUM(F141,F144,F147,F150,F153,F156,)</f>
        <v>55685</v>
      </c>
      <c r="G139" s="193">
        <f>SUM(G141,G144,G147,G150,G153,G156,)</f>
        <v>55685</v>
      </c>
      <c r="H139" s="193">
        <f>SUM(H141,H144,H147,H150,H153,H156,)</f>
        <v>0</v>
      </c>
    </row>
    <row r="140" spans="1:8" ht="11.25" customHeight="1" x14ac:dyDescent="0.2">
      <c r="A140" s="96"/>
      <c r="B140" s="97"/>
      <c r="C140" s="98"/>
      <c r="D140" s="99"/>
      <c r="E140" s="102" t="s">
        <v>5</v>
      </c>
      <c r="F140" s="100"/>
      <c r="G140" s="103"/>
      <c r="H140" s="104"/>
    </row>
    <row r="141" spans="1:8" ht="17.25" customHeight="1" x14ac:dyDescent="0.2">
      <c r="A141" s="105">
        <v>2510</v>
      </c>
      <c r="B141" s="117" t="s">
        <v>246</v>
      </c>
      <c r="C141" s="106">
        <v>1</v>
      </c>
      <c r="D141" s="107">
        <v>0</v>
      </c>
      <c r="E141" s="102" t="s">
        <v>247</v>
      </c>
      <c r="F141" s="108">
        <f>SUM(F143)</f>
        <v>34100</v>
      </c>
      <c r="G141" s="108">
        <f>SUM(G143)</f>
        <v>34100</v>
      </c>
      <c r="H141" s="108">
        <f>SUM(H143)</f>
        <v>0</v>
      </c>
    </row>
    <row r="142" spans="1:8" s="109" customFormat="1" ht="10.5" customHeight="1" x14ac:dyDescent="0.2">
      <c r="A142" s="105"/>
      <c r="B142" s="97"/>
      <c r="C142" s="106"/>
      <c r="D142" s="107"/>
      <c r="E142" s="102" t="s">
        <v>156</v>
      </c>
      <c r="F142" s="115"/>
      <c r="G142" s="115"/>
      <c r="H142" s="115"/>
    </row>
    <row r="143" spans="1:8" ht="17.25" customHeight="1" thickBot="1" x14ac:dyDescent="0.25">
      <c r="A143" s="105">
        <v>2511</v>
      </c>
      <c r="B143" s="117" t="s">
        <v>246</v>
      </c>
      <c r="C143" s="106">
        <v>1</v>
      </c>
      <c r="D143" s="107">
        <v>1</v>
      </c>
      <c r="E143" s="102" t="s">
        <v>247</v>
      </c>
      <c r="F143" s="112">
        <f>SUM(G143:H143)</f>
        <v>34100</v>
      </c>
      <c r="G143" s="113">
        <v>34100</v>
      </c>
      <c r="H143" s="114"/>
    </row>
    <row r="144" spans="1:8" ht="18.75" customHeight="1" x14ac:dyDescent="0.2">
      <c r="A144" s="105">
        <v>2520</v>
      </c>
      <c r="B144" s="117" t="s">
        <v>246</v>
      </c>
      <c r="C144" s="106">
        <v>2</v>
      </c>
      <c r="D144" s="107">
        <v>0</v>
      </c>
      <c r="E144" s="102" t="s">
        <v>248</v>
      </c>
      <c r="F144" s="108">
        <f>SUM(F146)</f>
        <v>0</v>
      </c>
      <c r="G144" s="108">
        <f>SUM(G146)</f>
        <v>0</v>
      </c>
      <c r="H144" s="108">
        <f>SUM(H146)</f>
        <v>0</v>
      </c>
    </row>
    <row r="145" spans="1:8" s="109" customFormat="1" ht="10.5" customHeight="1" x14ac:dyDescent="0.2">
      <c r="A145" s="105"/>
      <c r="B145" s="97"/>
      <c r="C145" s="106"/>
      <c r="D145" s="107"/>
      <c r="E145" s="102" t="s">
        <v>156</v>
      </c>
      <c r="F145" s="115"/>
      <c r="G145" s="115"/>
      <c r="H145" s="115"/>
    </row>
    <row r="146" spans="1:8" ht="16.5" customHeight="1" thickBot="1" x14ac:dyDescent="0.25">
      <c r="A146" s="105">
        <v>2521</v>
      </c>
      <c r="B146" s="117" t="s">
        <v>246</v>
      </c>
      <c r="C146" s="106">
        <v>2</v>
      </c>
      <c r="D146" s="107">
        <v>1</v>
      </c>
      <c r="E146" s="102" t="s">
        <v>249</v>
      </c>
      <c r="F146" s="112">
        <f>SUM(G146:H146)</f>
        <v>0</v>
      </c>
      <c r="G146" s="113"/>
      <c r="H146" s="114"/>
    </row>
    <row r="147" spans="1:8" ht="19.5" customHeight="1" x14ac:dyDescent="0.2">
      <c r="A147" s="105">
        <v>2530</v>
      </c>
      <c r="B147" s="117" t="s">
        <v>246</v>
      </c>
      <c r="C147" s="106">
        <v>3</v>
      </c>
      <c r="D147" s="107">
        <v>0</v>
      </c>
      <c r="E147" s="102" t="s">
        <v>250</v>
      </c>
      <c r="F147" s="108">
        <f>SUM(F149)</f>
        <v>0</v>
      </c>
      <c r="G147" s="108">
        <f>SUM(G149)</f>
        <v>0</v>
      </c>
      <c r="H147" s="108">
        <f>SUM(H149)</f>
        <v>0</v>
      </c>
    </row>
    <row r="148" spans="1:8" s="109" customFormat="1" ht="10.5" customHeight="1" x14ac:dyDescent="0.2">
      <c r="A148" s="105"/>
      <c r="B148" s="97"/>
      <c r="C148" s="106"/>
      <c r="D148" s="107"/>
      <c r="E148" s="102" t="s">
        <v>156</v>
      </c>
      <c r="F148" s="115"/>
      <c r="G148" s="115"/>
      <c r="H148" s="115"/>
    </row>
    <row r="149" spans="1:8" ht="16.5" customHeight="1" thickBot="1" x14ac:dyDescent="0.25">
      <c r="A149" s="105">
        <v>2531</v>
      </c>
      <c r="B149" s="117" t="s">
        <v>246</v>
      </c>
      <c r="C149" s="106">
        <v>3</v>
      </c>
      <c r="D149" s="107">
        <v>1</v>
      </c>
      <c r="E149" s="102" t="s">
        <v>250</v>
      </c>
      <c r="F149" s="112">
        <f>SUM(G149:H149)</f>
        <v>0</v>
      </c>
      <c r="G149" s="113"/>
      <c r="H149" s="114"/>
    </row>
    <row r="150" spans="1:8" ht="24.75" customHeight="1" x14ac:dyDescent="0.2">
      <c r="A150" s="105">
        <v>2540</v>
      </c>
      <c r="B150" s="117" t="s">
        <v>246</v>
      </c>
      <c r="C150" s="106">
        <v>4</v>
      </c>
      <c r="D150" s="107">
        <v>0</v>
      </c>
      <c r="E150" s="102" t="s">
        <v>251</v>
      </c>
      <c r="F150" s="108">
        <f>SUM(F152)</f>
        <v>0</v>
      </c>
      <c r="G150" s="108">
        <f>SUM(G152)</f>
        <v>0</v>
      </c>
      <c r="H150" s="108">
        <f>SUM(H152)</f>
        <v>0</v>
      </c>
    </row>
    <row r="151" spans="1:8" s="109" customFormat="1" ht="16.5" customHeight="1" x14ac:dyDescent="0.2">
      <c r="A151" s="105"/>
      <c r="B151" s="97"/>
      <c r="C151" s="106"/>
      <c r="D151" s="107"/>
      <c r="E151" s="102" t="s">
        <v>156</v>
      </c>
      <c r="F151" s="115"/>
      <c r="G151" s="115"/>
      <c r="H151" s="115"/>
    </row>
    <row r="152" spans="1:8" ht="27.75" customHeight="1" thickBot="1" x14ac:dyDescent="0.25">
      <c r="A152" s="105">
        <v>2541</v>
      </c>
      <c r="B152" s="117" t="s">
        <v>246</v>
      </c>
      <c r="C152" s="106">
        <v>4</v>
      </c>
      <c r="D152" s="107">
        <v>1</v>
      </c>
      <c r="E152" s="102" t="s">
        <v>251</v>
      </c>
      <c r="F152" s="112">
        <f>SUM(G152:H152)</f>
        <v>0</v>
      </c>
      <c r="G152" s="113"/>
      <c r="H152" s="114"/>
    </row>
    <row r="153" spans="1:8" ht="27" customHeight="1" x14ac:dyDescent="0.2">
      <c r="A153" s="105">
        <v>2550</v>
      </c>
      <c r="B153" s="117" t="s">
        <v>246</v>
      </c>
      <c r="C153" s="106">
        <v>5</v>
      </c>
      <c r="D153" s="107">
        <v>0</v>
      </c>
      <c r="E153" s="102" t="s">
        <v>252</v>
      </c>
      <c r="F153" s="108">
        <f>SUM(F155)</f>
        <v>0</v>
      </c>
      <c r="G153" s="108">
        <f>SUM(G155)</f>
        <v>0</v>
      </c>
      <c r="H153" s="108">
        <f>SUM(H155)</f>
        <v>0</v>
      </c>
    </row>
    <row r="154" spans="1:8" s="109" customFormat="1" ht="14.25" customHeight="1" x14ac:dyDescent="0.2">
      <c r="A154" s="105"/>
      <c r="B154" s="97"/>
      <c r="C154" s="106"/>
      <c r="D154" s="107"/>
      <c r="E154" s="102" t="s">
        <v>156</v>
      </c>
      <c r="F154" s="115"/>
      <c r="G154" s="115"/>
      <c r="H154" s="115"/>
    </row>
    <row r="155" spans="1:8" ht="27.75" customHeight="1" thickBot="1" x14ac:dyDescent="0.25">
      <c r="A155" s="105">
        <v>2551</v>
      </c>
      <c r="B155" s="117" t="s">
        <v>246</v>
      </c>
      <c r="C155" s="106">
        <v>5</v>
      </c>
      <c r="D155" s="107">
        <v>1</v>
      </c>
      <c r="E155" s="102" t="s">
        <v>252</v>
      </c>
      <c r="F155" s="112">
        <f>SUM(G155:H155)</f>
        <v>0</v>
      </c>
      <c r="G155" s="113"/>
      <c r="H155" s="114"/>
    </row>
    <row r="156" spans="1:8" ht="25.5" customHeight="1" x14ac:dyDescent="0.2">
      <c r="A156" s="105">
        <v>2560</v>
      </c>
      <c r="B156" s="117" t="s">
        <v>246</v>
      </c>
      <c r="C156" s="106">
        <v>6</v>
      </c>
      <c r="D156" s="107">
        <v>0</v>
      </c>
      <c r="E156" s="102" t="s">
        <v>253</v>
      </c>
      <c r="F156" s="108">
        <f>SUM(F158)</f>
        <v>21585</v>
      </c>
      <c r="G156" s="108">
        <f>SUM(G158)</f>
        <v>21585</v>
      </c>
      <c r="H156" s="108">
        <f>SUM(H158)</f>
        <v>0</v>
      </c>
    </row>
    <row r="157" spans="1:8" s="109" customFormat="1" ht="10.5" customHeight="1" x14ac:dyDescent="0.2">
      <c r="A157" s="105"/>
      <c r="B157" s="97"/>
      <c r="C157" s="106"/>
      <c r="D157" s="107"/>
      <c r="E157" s="102" t="s">
        <v>156</v>
      </c>
      <c r="F157" s="115"/>
      <c r="G157" s="115"/>
      <c r="H157" s="115"/>
    </row>
    <row r="158" spans="1:8" ht="27.75" customHeight="1" thickBot="1" x14ac:dyDescent="0.25">
      <c r="A158" s="105">
        <v>2561</v>
      </c>
      <c r="B158" s="117" t="s">
        <v>246</v>
      </c>
      <c r="C158" s="106">
        <v>6</v>
      </c>
      <c r="D158" s="107">
        <v>1</v>
      </c>
      <c r="E158" s="102" t="s">
        <v>253</v>
      </c>
      <c r="F158" s="112">
        <f>SUM(G158:H158)</f>
        <v>21585</v>
      </c>
      <c r="G158" s="113">
        <v>21585</v>
      </c>
      <c r="H158" s="114"/>
    </row>
    <row r="159" spans="1:8" s="101" customFormat="1" ht="25.5" customHeight="1" x14ac:dyDescent="0.25">
      <c r="A159" s="105">
        <v>2600</v>
      </c>
      <c r="B159" s="190" t="s">
        <v>254</v>
      </c>
      <c r="C159" s="191">
        <v>0</v>
      </c>
      <c r="D159" s="192">
        <v>0</v>
      </c>
      <c r="E159" s="189" t="s">
        <v>647</v>
      </c>
      <c r="F159" s="193">
        <f>SUM(F161,F164,F167,F170,F173,F176,)</f>
        <v>7540</v>
      </c>
      <c r="G159" s="193">
        <f>SUM(G161,G164,G167,G170,G173,G176,)</f>
        <v>7540</v>
      </c>
      <c r="H159" s="193">
        <f>SUM(H161,H164,H167,H170,H173,H176,)</f>
        <v>0</v>
      </c>
    </row>
    <row r="160" spans="1:8" ht="11.25" customHeight="1" x14ac:dyDescent="0.2">
      <c r="A160" s="96"/>
      <c r="B160" s="97"/>
      <c r="C160" s="98"/>
      <c r="D160" s="99"/>
      <c r="E160" s="102" t="s">
        <v>5</v>
      </c>
      <c r="F160" s="100"/>
      <c r="G160" s="103"/>
      <c r="H160" s="104"/>
    </row>
    <row r="161" spans="1:8" ht="16.5" customHeight="1" x14ac:dyDescent="0.2">
      <c r="A161" s="105">
        <v>2610</v>
      </c>
      <c r="B161" s="117" t="s">
        <v>254</v>
      </c>
      <c r="C161" s="106">
        <v>1</v>
      </c>
      <c r="D161" s="107">
        <v>0</v>
      </c>
      <c r="E161" s="102" t="s">
        <v>255</v>
      </c>
      <c r="F161" s="108">
        <f>SUM(F163)</f>
        <v>0</v>
      </c>
      <c r="G161" s="108">
        <f>SUM(G163)</f>
        <v>0</v>
      </c>
      <c r="H161" s="108">
        <f>SUM(H163)</f>
        <v>0</v>
      </c>
    </row>
    <row r="162" spans="1:8" s="109" customFormat="1" ht="10.5" customHeight="1" x14ac:dyDescent="0.2">
      <c r="A162" s="105"/>
      <c r="B162" s="97"/>
      <c r="C162" s="106"/>
      <c r="D162" s="107"/>
      <c r="E162" s="102" t="s">
        <v>156</v>
      </c>
      <c r="F162" s="115"/>
      <c r="G162" s="115"/>
      <c r="H162" s="115"/>
    </row>
    <row r="163" spans="1:8" ht="21" customHeight="1" thickBot="1" x14ac:dyDescent="0.25">
      <c r="A163" s="105">
        <v>2611</v>
      </c>
      <c r="B163" s="117" t="s">
        <v>254</v>
      </c>
      <c r="C163" s="106">
        <v>1</v>
      </c>
      <c r="D163" s="107">
        <v>1</v>
      </c>
      <c r="E163" s="102" t="s">
        <v>256</v>
      </c>
      <c r="F163" s="112">
        <f>SUM(G163:H163)</f>
        <v>0</v>
      </c>
      <c r="G163" s="113"/>
      <c r="H163" s="114"/>
    </row>
    <row r="164" spans="1:8" ht="17.25" customHeight="1" x14ac:dyDescent="0.2">
      <c r="A164" s="105">
        <v>2620</v>
      </c>
      <c r="B164" s="117" t="s">
        <v>254</v>
      </c>
      <c r="C164" s="106">
        <v>2</v>
      </c>
      <c r="D164" s="107">
        <v>0</v>
      </c>
      <c r="E164" s="102" t="s">
        <v>257</v>
      </c>
      <c r="F164" s="108">
        <f>SUM(F166)</f>
        <v>0</v>
      </c>
      <c r="G164" s="108">
        <f>SUM(G166)</f>
        <v>0</v>
      </c>
      <c r="H164" s="108">
        <f>SUM(H166)</f>
        <v>0</v>
      </c>
    </row>
    <row r="165" spans="1:8" s="109" customFormat="1" ht="10.5" customHeight="1" x14ac:dyDescent="0.2">
      <c r="A165" s="105"/>
      <c r="B165" s="97"/>
      <c r="C165" s="106"/>
      <c r="D165" s="107"/>
      <c r="E165" s="102" t="s">
        <v>156</v>
      </c>
      <c r="F165" s="115"/>
      <c r="G165" s="115"/>
      <c r="H165" s="115"/>
    </row>
    <row r="166" spans="1:8" ht="13.5" customHeight="1" thickBot="1" x14ac:dyDescent="0.25">
      <c r="A166" s="105">
        <v>2621</v>
      </c>
      <c r="B166" s="117" t="s">
        <v>254</v>
      </c>
      <c r="C166" s="106">
        <v>2</v>
      </c>
      <c r="D166" s="107">
        <v>1</v>
      </c>
      <c r="E166" s="102" t="s">
        <v>257</v>
      </c>
      <c r="F166" s="112">
        <f>SUM(G166:H166)</f>
        <v>0</v>
      </c>
      <c r="G166" s="113"/>
      <c r="H166" s="114"/>
    </row>
    <row r="167" spans="1:8" ht="18.75" customHeight="1" x14ac:dyDescent="0.2">
      <c r="A167" s="105">
        <v>2630</v>
      </c>
      <c r="B167" s="117" t="s">
        <v>254</v>
      </c>
      <c r="C167" s="106">
        <v>3</v>
      </c>
      <c r="D167" s="107">
        <v>0</v>
      </c>
      <c r="E167" s="102" t="s">
        <v>258</v>
      </c>
      <c r="F167" s="108">
        <f>SUM(F169)</f>
        <v>0</v>
      </c>
      <c r="G167" s="108">
        <f>SUM(G169)</f>
        <v>0</v>
      </c>
      <c r="H167" s="108">
        <f>SUM(H169)</f>
        <v>0</v>
      </c>
    </row>
    <row r="168" spans="1:8" s="109" customFormat="1" ht="15.75" customHeight="1" x14ac:dyDescent="0.2">
      <c r="A168" s="105"/>
      <c r="B168" s="97"/>
      <c r="C168" s="106"/>
      <c r="D168" s="107"/>
      <c r="E168" s="102" t="s">
        <v>156</v>
      </c>
      <c r="F168" s="115"/>
      <c r="G168" s="115"/>
      <c r="H168" s="115"/>
    </row>
    <row r="169" spans="1:8" ht="15" customHeight="1" thickBot="1" x14ac:dyDescent="0.25">
      <c r="A169" s="105">
        <v>2631</v>
      </c>
      <c r="B169" s="117" t="s">
        <v>254</v>
      </c>
      <c r="C169" s="106">
        <v>3</v>
      </c>
      <c r="D169" s="107">
        <v>1</v>
      </c>
      <c r="E169" s="102" t="s">
        <v>259</v>
      </c>
      <c r="F169" s="112">
        <f>SUM(G169:H169)</f>
        <v>0</v>
      </c>
      <c r="G169" s="113"/>
      <c r="H169" s="114"/>
    </row>
    <row r="170" spans="1:8" ht="15.75" customHeight="1" x14ac:dyDescent="0.2">
      <c r="A170" s="105">
        <v>2640</v>
      </c>
      <c r="B170" s="117" t="s">
        <v>254</v>
      </c>
      <c r="C170" s="106">
        <v>4</v>
      </c>
      <c r="D170" s="107">
        <v>0</v>
      </c>
      <c r="E170" s="102" t="s">
        <v>260</v>
      </c>
      <c r="F170" s="108">
        <f>SUM(F172)</f>
        <v>7540</v>
      </c>
      <c r="G170" s="108">
        <f>SUM(G172)</f>
        <v>7540</v>
      </c>
      <c r="H170" s="108">
        <f>SUM(H172)</f>
        <v>0</v>
      </c>
    </row>
    <row r="171" spans="1:8" s="109" customFormat="1" ht="14.25" customHeight="1" x14ac:dyDescent="0.2">
      <c r="A171" s="105"/>
      <c r="B171" s="97"/>
      <c r="C171" s="106"/>
      <c r="D171" s="107"/>
      <c r="E171" s="102" t="s">
        <v>156</v>
      </c>
      <c r="F171" s="115"/>
      <c r="G171" s="115"/>
      <c r="H171" s="115"/>
    </row>
    <row r="172" spans="1:8" ht="13.5" customHeight="1" thickBot="1" x14ac:dyDescent="0.25">
      <c r="A172" s="105">
        <v>2641</v>
      </c>
      <c r="B172" s="117" t="s">
        <v>254</v>
      </c>
      <c r="C172" s="106">
        <v>4</v>
      </c>
      <c r="D172" s="107">
        <v>1</v>
      </c>
      <c r="E172" s="102" t="s">
        <v>261</v>
      </c>
      <c r="F172" s="112">
        <f>SUM(G172:H172)</f>
        <v>7540</v>
      </c>
      <c r="G172" s="113">
        <v>7540</v>
      </c>
      <c r="H172" s="114"/>
    </row>
    <row r="173" spans="1:8" ht="45" customHeight="1" x14ac:dyDescent="0.2">
      <c r="A173" s="105">
        <v>2650</v>
      </c>
      <c r="B173" s="117" t="s">
        <v>254</v>
      </c>
      <c r="C173" s="106">
        <v>5</v>
      </c>
      <c r="D173" s="107">
        <v>0</v>
      </c>
      <c r="E173" s="102" t="s">
        <v>262</v>
      </c>
      <c r="F173" s="108">
        <f>SUM(F175)</f>
        <v>0</v>
      </c>
      <c r="G173" s="108">
        <f>SUM(G175)</f>
        <v>0</v>
      </c>
      <c r="H173" s="108">
        <f>SUM(H175)</f>
        <v>0</v>
      </c>
    </row>
    <row r="174" spans="1:8" s="109" customFormat="1" ht="14.25" customHeight="1" x14ac:dyDescent="0.2">
      <c r="A174" s="105"/>
      <c r="B174" s="97"/>
      <c r="C174" s="106"/>
      <c r="D174" s="107"/>
      <c r="E174" s="102" t="s">
        <v>156</v>
      </c>
      <c r="F174" s="115"/>
      <c r="G174" s="115"/>
      <c r="H174" s="115"/>
    </row>
    <row r="175" spans="1:8" ht="37.5" customHeight="1" thickBot="1" x14ac:dyDescent="0.25">
      <c r="A175" s="105">
        <v>2651</v>
      </c>
      <c r="B175" s="117" t="s">
        <v>254</v>
      </c>
      <c r="C175" s="106">
        <v>5</v>
      </c>
      <c r="D175" s="107">
        <v>1</v>
      </c>
      <c r="E175" s="102" t="s">
        <v>262</v>
      </c>
      <c r="F175" s="112">
        <f>SUM(G175:H175)</f>
        <v>0</v>
      </c>
      <c r="G175" s="113"/>
      <c r="H175" s="114"/>
    </row>
    <row r="176" spans="1:8" ht="29.25" customHeight="1" x14ac:dyDescent="0.2">
      <c r="A176" s="105">
        <v>2660</v>
      </c>
      <c r="B176" s="117" t="s">
        <v>254</v>
      </c>
      <c r="C176" s="106">
        <v>6</v>
      </c>
      <c r="D176" s="107">
        <v>0</v>
      </c>
      <c r="E176" s="102" t="s">
        <v>263</v>
      </c>
      <c r="F176" s="108">
        <f>SUM(F178)</f>
        <v>0</v>
      </c>
      <c r="G176" s="108">
        <f>SUM(G178)</f>
        <v>0</v>
      </c>
      <c r="H176" s="108">
        <f>SUM(H178)</f>
        <v>0</v>
      </c>
    </row>
    <row r="177" spans="1:8" s="109" customFormat="1" ht="14.25" customHeight="1" x14ac:dyDescent="0.2">
      <c r="A177" s="105"/>
      <c r="B177" s="97"/>
      <c r="C177" s="106"/>
      <c r="D177" s="107"/>
      <c r="E177" s="102" t="s">
        <v>156</v>
      </c>
      <c r="F177" s="115"/>
      <c r="G177" s="115"/>
      <c r="H177" s="115"/>
    </row>
    <row r="178" spans="1:8" ht="26.25" customHeight="1" thickBot="1" x14ac:dyDescent="0.25">
      <c r="A178" s="105">
        <v>2661</v>
      </c>
      <c r="B178" s="117" t="s">
        <v>254</v>
      </c>
      <c r="C178" s="106">
        <v>6</v>
      </c>
      <c r="D178" s="107">
        <v>1</v>
      </c>
      <c r="E178" s="102" t="s">
        <v>263</v>
      </c>
      <c r="F178" s="112">
        <f>SUM(G178:H178)</f>
        <v>0</v>
      </c>
      <c r="G178" s="113"/>
      <c r="H178" s="114"/>
    </row>
    <row r="179" spans="1:8" s="101" customFormat="1" ht="14.25" customHeight="1" x14ac:dyDescent="0.25">
      <c r="A179" s="105">
        <v>2700</v>
      </c>
      <c r="B179" s="190" t="s">
        <v>264</v>
      </c>
      <c r="C179" s="191">
        <v>0</v>
      </c>
      <c r="D179" s="192">
        <v>0</v>
      </c>
      <c r="E179" s="189" t="s">
        <v>648</v>
      </c>
      <c r="F179" s="193">
        <f>SUM(F181,F186,F192,F198,F201,F204)</f>
        <v>0</v>
      </c>
      <c r="G179" s="193">
        <f>SUM(G181,G186,G192,G198,G201,G204)</f>
        <v>0</v>
      </c>
      <c r="H179" s="193">
        <f>SUM(H181,H186,H192,H198,H201,H204)</f>
        <v>0</v>
      </c>
    </row>
    <row r="180" spans="1:8" ht="11.25" customHeight="1" x14ac:dyDescent="0.2">
      <c r="A180" s="96"/>
      <c r="B180" s="97"/>
      <c r="C180" s="98"/>
      <c r="D180" s="99"/>
      <c r="E180" s="102" t="s">
        <v>5</v>
      </c>
      <c r="F180" s="100"/>
      <c r="G180" s="103"/>
      <c r="H180" s="104"/>
    </row>
    <row r="181" spans="1:8" ht="15.75" customHeight="1" x14ac:dyDescent="0.2">
      <c r="A181" s="105">
        <v>2710</v>
      </c>
      <c r="B181" s="117" t="s">
        <v>264</v>
      </c>
      <c r="C181" s="106">
        <v>1</v>
      </c>
      <c r="D181" s="107">
        <v>0</v>
      </c>
      <c r="E181" s="102" t="s">
        <v>265</v>
      </c>
      <c r="F181" s="108">
        <f>SUM(F183:F185)</f>
        <v>0</v>
      </c>
      <c r="G181" s="108">
        <f>SUM(G183:G185)</f>
        <v>0</v>
      </c>
      <c r="H181" s="108">
        <f>SUM(H183:H185)</f>
        <v>0</v>
      </c>
    </row>
    <row r="182" spans="1:8" s="109" customFormat="1" ht="14.25" customHeight="1" x14ac:dyDescent="0.2">
      <c r="A182" s="105"/>
      <c r="B182" s="97"/>
      <c r="C182" s="106"/>
      <c r="D182" s="107"/>
      <c r="E182" s="102" t="s">
        <v>156</v>
      </c>
      <c r="F182" s="108"/>
      <c r="G182" s="110"/>
      <c r="H182" s="111"/>
    </row>
    <row r="183" spans="1:8" ht="18" customHeight="1" thickBot="1" x14ac:dyDescent="0.25">
      <c r="A183" s="105">
        <v>2711</v>
      </c>
      <c r="B183" s="117" t="s">
        <v>264</v>
      </c>
      <c r="C183" s="106">
        <v>1</v>
      </c>
      <c r="D183" s="107">
        <v>1</v>
      </c>
      <c r="E183" s="102" t="s">
        <v>266</v>
      </c>
      <c r="F183" s="112">
        <f>SUM(G183:H183)</f>
        <v>0</v>
      </c>
      <c r="G183" s="110"/>
      <c r="H183" s="111"/>
    </row>
    <row r="184" spans="1:8" ht="21.75" customHeight="1" thickBot="1" x14ac:dyDescent="0.25">
      <c r="A184" s="105">
        <v>2712</v>
      </c>
      <c r="B184" s="117" t="s">
        <v>264</v>
      </c>
      <c r="C184" s="106">
        <v>1</v>
      </c>
      <c r="D184" s="107">
        <v>2</v>
      </c>
      <c r="E184" s="102" t="s">
        <v>267</v>
      </c>
      <c r="F184" s="112">
        <f>SUM(G184:H184)</f>
        <v>0</v>
      </c>
      <c r="G184" s="110"/>
      <c r="H184" s="111"/>
    </row>
    <row r="185" spans="1:8" ht="19.5" customHeight="1" thickBot="1" x14ac:dyDescent="0.25">
      <c r="A185" s="105">
        <v>2713</v>
      </c>
      <c r="B185" s="117" t="s">
        <v>264</v>
      </c>
      <c r="C185" s="106">
        <v>1</v>
      </c>
      <c r="D185" s="107">
        <v>3</v>
      </c>
      <c r="E185" s="102" t="s">
        <v>268</v>
      </c>
      <c r="F185" s="112">
        <f>SUM(G185:H185)</f>
        <v>0</v>
      </c>
      <c r="G185" s="110"/>
      <c r="H185" s="111"/>
    </row>
    <row r="186" spans="1:8" ht="15" customHeight="1" x14ac:dyDescent="0.2">
      <c r="A186" s="105">
        <v>2720</v>
      </c>
      <c r="B186" s="117" t="s">
        <v>264</v>
      </c>
      <c r="C186" s="106">
        <v>2</v>
      </c>
      <c r="D186" s="107">
        <v>0</v>
      </c>
      <c r="E186" s="102" t="s">
        <v>269</v>
      </c>
      <c r="F186" s="108">
        <f>SUM(F188:F191)</f>
        <v>0</v>
      </c>
      <c r="G186" s="108">
        <f>SUM(G188:G191)</f>
        <v>0</v>
      </c>
      <c r="H186" s="108">
        <f>SUM(H188:H191)</f>
        <v>0</v>
      </c>
    </row>
    <row r="187" spans="1:8" s="109" customFormat="1" ht="14.25" customHeight="1" x14ac:dyDescent="0.2">
      <c r="A187" s="105"/>
      <c r="B187" s="97"/>
      <c r="C187" s="106"/>
      <c r="D187" s="107"/>
      <c r="E187" s="102" t="s">
        <v>156</v>
      </c>
      <c r="F187" s="108"/>
      <c r="G187" s="110"/>
      <c r="H187" s="111"/>
    </row>
    <row r="188" spans="1:8" ht="21" customHeight="1" thickBot="1" x14ac:dyDescent="0.25">
      <c r="A188" s="105">
        <v>2721</v>
      </c>
      <c r="B188" s="117" t="s">
        <v>264</v>
      </c>
      <c r="C188" s="106">
        <v>2</v>
      </c>
      <c r="D188" s="107">
        <v>1</v>
      </c>
      <c r="E188" s="102" t="s">
        <v>270</v>
      </c>
      <c r="F188" s="112">
        <f>SUM(G188:H188)</f>
        <v>0</v>
      </c>
      <c r="G188" s="113"/>
      <c r="H188" s="114"/>
    </row>
    <row r="189" spans="1:8" ht="20.25" customHeight="1" thickBot="1" x14ac:dyDescent="0.25">
      <c r="A189" s="105">
        <v>2722</v>
      </c>
      <c r="B189" s="117" t="s">
        <v>264</v>
      </c>
      <c r="C189" s="106">
        <v>2</v>
      </c>
      <c r="D189" s="107">
        <v>2</v>
      </c>
      <c r="E189" s="102" t="s">
        <v>271</v>
      </c>
      <c r="F189" s="112">
        <f>SUM(G189:H189)</f>
        <v>0</v>
      </c>
      <c r="G189" s="113"/>
      <c r="H189" s="114"/>
    </row>
    <row r="190" spans="1:8" ht="18.75" customHeight="1" thickBot="1" x14ac:dyDescent="0.25">
      <c r="A190" s="105">
        <v>2723</v>
      </c>
      <c r="B190" s="117" t="s">
        <v>264</v>
      </c>
      <c r="C190" s="106">
        <v>2</v>
      </c>
      <c r="D190" s="107">
        <v>3</v>
      </c>
      <c r="E190" s="102" t="s">
        <v>272</v>
      </c>
      <c r="F190" s="112">
        <f>SUM(G190:H190)</f>
        <v>0</v>
      </c>
      <c r="G190" s="113"/>
      <c r="H190" s="114"/>
    </row>
    <row r="191" spans="1:8" ht="15.75" customHeight="1" thickBot="1" x14ac:dyDescent="0.25">
      <c r="A191" s="105">
        <v>2724</v>
      </c>
      <c r="B191" s="117" t="s">
        <v>264</v>
      </c>
      <c r="C191" s="106">
        <v>2</v>
      </c>
      <c r="D191" s="107">
        <v>4</v>
      </c>
      <c r="E191" s="102" t="s">
        <v>273</v>
      </c>
      <c r="F191" s="112">
        <f>SUM(G191:H191)</f>
        <v>0</v>
      </c>
      <c r="G191" s="113"/>
      <c r="H191" s="114"/>
    </row>
    <row r="192" spans="1:8" ht="19.5" customHeight="1" x14ac:dyDescent="0.2">
      <c r="A192" s="105">
        <v>2730</v>
      </c>
      <c r="B192" s="117" t="s">
        <v>264</v>
      </c>
      <c r="C192" s="106">
        <v>3</v>
      </c>
      <c r="D192" s="107">
        <v>0</v>
      </c>
      <c r="E192" s="102" t="s">
        <v>274</v>
      </c>
      <c r="F192" s="108">
        <f>SUM(F194:F197)</f>
        <v>0</v>
      </c>
      <c r="G192" s="108">
        <f>SUM(G194:G197)</f>
        <v>0</v>
      </c>
      <c r="H192" s="108">
        <f>SUM(H194:H197)</f>
        <v>0</v>
      </c>
    </row>
    <row r="193" spans="1:8" s="109" customFormat="1" ht="10.5" customHeight="1" x14ac:dyDescent="0.2">
      <c r="A193" s="105"/>
      <c r="B193" s="97"/>
      <c r="C193" s="106"/>
      <c r="D193" s="107"/>
      <c r="E193" s="102" t="s">
        <v>156</v>
      </c>
      <c r="F193" s="108"/>
      <c r="G193" s="110"/>
      <c r="H193" s="111"/>
    </row>
    <row r="194" spans="1:8" ht="15" customHeight="1" thickBot="1" x14ac:dyDescent="0.25">
      <c r="A194" s="105">
        <v>2731</v>
      </c>
      <c r="B194" s="117" t="s">
        <v>264</v>
      </c>
      <c r="C194" s="106">
        <v>3</v>
      </c>
      <c r="D194" s="107">
        <v>1</v>
      </c>
      <c r="E194" s="102" t="s">
        <v>275</v>
      </c>
      <c r="F194" s="112">
        <f>SUM(G194:H194)</f>
        <v>0</v>
      </c>
      <c r="G194" s="113"/>
      <c r="H194" s="114"/>
    </row>
    <row r="195" spans="1:8" ht="27.75" customHeight="1" thickBot="1" x14ac:dyDescent="0.25">
      <c r="A195" s="105">
        <v>2732</v>
      </c>
      <c r="B195" s="117" t="s">
        <v>264</v>
      </c>
      <c r="C195" s="106">
        <v>3</v>
      </c>
      <c r="D195" s="107">
        <v>2</v>
      </c>
      <c r="E195" s="102" t="s">
        <v>276</v>
      </c>
      <c r="F195" s="112">
        <f>SUM(G195:H195)</f>
        <v>0</v>
      </c>
      <c r="G195" s="113"/>
      <c r="H195" s="114"/>
    </row>
    <row r="196" spans="1:8" ht="16.5" customHeight="1" thickBot="1" x14ac:dyDescent="0.25">
      <c r="A196" s="105">
        <v>2733</v>
      </c>
      <c r="B196" s="117" t="s">
        <v>264</v>
      </c>
      <c r="C196" s="106">
        <v>3</v>
      </c>
      <c r="D196" s="107">
        <v>3</v>
      </c>
      <c r="E196" s="102" t="s">
        <v>277</v>
      </c>
      <c r="F196" s="112">
        <f>SUM(G196:H196)</f>
        <v>0</v>
      </c>
      <c r="G196" s="113"/>
      <c r="H196" s="114"/>
    </row>
    <row r="197" spans="1:8" ht="26.25" customHeight="1" thickBot="1" x14ac:dyDescent="0.25">
      <c r="A197" s="105">
        <v>2734</v>
      </c>
      <c r="B197" s="117" t="s">
        <v>264</v>
      </c>
      <c r="C197" s="106">
        <v>3</v>
      </c>
      <c r="D197" s="107">
        <v>4</v>
      </c>
      <c r="E197" s="102" t="s">
        <v>278</v>
      </c>
      <c r="F197" s="112">
        <f>SUM(G197:H197)</f>
        <v>0</v>
      </c>
      <c r="G197" s="113"/>
      <c r="H197" s="114"/>
    </row>
    <row r="198" spans="1:8" ht="15.75" customHeight="1" x14ac:dyDescent="0.2">
      <c r="A198" s="105">
        <v>2740</v>
      </c>
      <c r="B198" s="117" t="s">
        <v>264</v>
      </c>
      <c r="C198" s="106">
        <v>4</v>
      </c>
      <c r="D198" s="107">
        <v>0</v>
      </c>
      <c r="E198" s="102" t="s">
        <v>279</v>
      </c>
      <c r="F198" s="108">
        <f>SUM(F200)</f>
        <v>0</v>
      </c>
      <c r="G198" s="108">
        <f>SUM(G200)</f>
        <v>0</v>
      </c>
      <c r="H198" s="108">
        <f>SUM(H200)</f>
        <v>0</v>
      </c>
    </row>
    <row r="199" spans="1:8" s="109" customFormat="1" ht="10.5" customHeight="1" x14ac:dyDescent="0.2">
      <c r="A199" s="105"/>
      <c r="B199" s="97"/>
      <c r="C199" s="106"/>
      <c r="D199" s="107"/>
      <c r="E199" s="102" t="s">
        <v>156</v>
      </c>
      <c r="F199" s="115"/>
      <c r="G199" s="115"/>
      <c r="H199" s="115"/>
    </row>
    <row r="200" spans="1:8" ht="17.25" customHeight="1" thickBot="1" x14ac:dyDescent="0.25">
      <c r="A200" s="105">
        <v>2741</v>
      </c>
      <c r="B200" s="117" t="s">
        <v>264</v>
      </c>
      <c r="C200" s="106">
        <v>4</v>
      </c>
      <c r="D200" s="107">
        <v>1</v>
      </c>
      <c r="E200" s="102" t="s">
        <v>279</v>
      </c>
      <c r="F200" s="112">
        <f>SUM(G200:H200)</f>
        <v>0</v>
      </c>
      <c r="G200" s="113"/>
      <c r="H200" s="114"/>
    </row>
    <row r="201" spans="1:8" ht="28.5" customHeight="1" x14ac:dyDescent="0.2">
      <c r="A201" s="105">
        <v>2750</v>
      </c>
      <c r="B201" s="117" t="s">
        <v>264</v>
      </c>
      <c r="C201" s="106">
        <v>5</v>
      </c>
      <c r="D201" s="107">
        <v>0</v>
      </c>
      <c r="E201" s="102" t="s">
        <v>280</v>
      </c>
      <c r="F201" s="108">
        <f>SUM(F203)</f>
        <v>0</v>
      </c>
      <c r="G201" s="108">
        <f>SUM(G203)</f>
        <v>0</v>
      </c>
      <c r="H201" s="108">
        <f>SUM(H203)</f>
        <v>0</v>
      </c>
    </row>
    <row r="202" spans="1:8" s="109" customFormat="1" ht="15.75" customHeight="1" x14ac:dyDescent="0.2">
      <c r="A202" s="105"/>
      <c r="B202" s="97"/>
      <c r="C202" s="106"/>
      <c r="D202" s="107"/>
      <c r="E202" s="102" t="s">
        <v>156</v>
      </c>
      <c r="F202" s="115"/>
      <c r="G202" s="115"/>
      <c r="H202" s="115"/>
    </row>
    <row r="203" spans="1:8" ht="27.75" customHeight="1" thickBot="1" x14ac:dyDescent="0.25">
      <c r="A203" s="105">
        <v>2751</v>
      </c>
      <c r="B203" s="117" t="s">
        <v>264</v>
      </c>
      <c r="C203" s="106">
        <v>5</v>
      </c>
      <c r="D203" s="107">
        <v>1</v>
      </c>
      <c r="E203" s="102" t="s">
        <v>280</v>
      </c>
      <c r="F203" s="112">
        <f>SUM(G203:H203)</f>
        <v>0</v>
      </c>
      <c r="G203" s="113"/>
      <c r="H203" s="114"/>
    </row>
    <row r="204" spans="1:8" ht="19.5" customHeight="1" x14ac:dyDescent="0.2">
      <c r="A204" s="105">
        <v>2760</v>
      </c>
      <c r="B204" s="117" t="s">
        <v>264</v>
      </c>
      <c r="C204" s="106">
        <v>6</v>
      </c>
      <c r="D204" s="107">
        <v>0</v>
      </c>
      <c r="E204" s="102" t="s">
        <v>281</v>
      </c>
      <c r="F204" s="115">
        <f>SUM(F206:F207)</f>
        <v>0</v>
      </c>
      <c r="G204" s="115">
        <f>SUM(G206:G207)</f>
        <v>0</v>
      </c>
      <c r="H204" s="115">
        <f>SUM(H206:H207)</f>
        <v>0</v>
      </c>
    </row>
    <row r="205" spans="1:8" s="109" customFormat="1" ht="10.5" customHeight="1" x14ac:dyDescent="0.2">
      <c r="A205" s="105"/>
      <c r="B205" s="97"/>
      <c r="C205" s="106"/>
      <c r="D205" s="107"/>
      <c r="E205" s="102" t="s">
        <v>156</v>
      </c>
      <c r="F205" s="115"/>
      <c r="G205" s="115"/>
      <c r="H205" s="115"/>
    </row>
    <row r="206" spans="1:8" ht="24.75" thickBot="1" x14ac:dyDescent="0.25">
      <c r="A206" s="105">
        <v>2761</v>
      </c>
      <c r="B206" s="117" t="s">
        <v>264</v>
      </c>
      <c r="C206" s="106">
        <v>6</v>
      </c>
      <c r="D206" s="107">
        <v>1</v>
      </c>
      <c r="E206" s="102" t="s">
        <v>282</v>
      </c>
      <c r="F206" s="112">
        <f>SUM(G206:H206)</f>
        <v>0</v>
      </c>
      <c r="G206" s="113"/>
      <c r="H206" s="114"/>
    </row>
    <row r="207" spans="1:8" ht="16.5" customHeight="1" thickBot="1" x14ac:dyDescent="0.25">
      <c r="A207" s="105">
        <v>2762</v>
      </c>
      <c r="B207" s="117" t="s">
        <v>264</v>
      </c>
      <c r="C207" s="106">
        <v>6</v>
      </c>
      <c r="D207" s="107">
        <v>2</v>
      </c>
      <c r="E207" s="102" t="s">
        <v>281</v>
      </c>
      <c r="F207" s="112">
        <f>SUM(G207:H207)</f>
        <v>0</v>
      </c>
      <c r="G207" s="113"/>
      <c r="H207" s="114"/>
    </row>
    <row r="208" spans="1:8" s="101" customFormat="1" ht="14.25" customHeight="1" x14ac:dyDescent="0.25">
      <c r="A208" s="105">
        <v>2800</v>
      </c>
      <c r="B208" s="190" t="s">
        <v>283</v>
      </c>
      <c r="C208" s="191">
        <v>0</v>
      </c>
      <c r="D208" s="192">
        <v>0</v>
      </c>
      <c r="E208" s="189" t="s">
        <v>649</v>
      </c>
      <c r="F208" s="193">
        <f>SUM(F210,F213,F222,F227,F232,F235)</f>
        <v>60576.5</v>
      </c>
      <c r="G208" s="193">
        <f>SUM(G210,G213,G222,G227,G232,G235)</f>
        <v>60576.5</v>
      </c>
      <c r="H208" s="193">
        <f>SUM(H210,H213,H222,H227,H232,H235)</f>
        <v>0</v>
      </c>
    </row>
    <row r="209" spans="1:8" ht="11.25" customHeight="1" x14ac:dyDescent="0.2">
      <c r="A209" s="96"/>
      <c r="B209" s="97"/>
      <c r="C209" s="98"/>
      <c r="D209" s="99"/>
      <c r="E209" s="102" t="s">
        <v>5</v>
      </c>
      <c r="F209" s="100"/>
      <c r="G209" s="103"/>
      <c r="H209" s="104"/>
    </row>
    <row r="210" spans="1:8" ht="18.75" customHeight="1" x14ac:dyDescent="0.2">
      <c r="A210" s="105">
        <v>2810</v>
      </c>
      <c r="B210" s="117" t="s">
        <v>283</v>
      </c>
      <c r="C210" s="106">
        <v>1</v>
      </c>
      <c r="D210" s="107">
        <v>0</v>
      </c>
      <c r="E210" s="102" t="s">
        <v>284</v>
      </c>
      <c r="F210" s="108">
        <f>SUM(F212)</f>
        <v>910</v>
      </c>
      <c r="G210" s="108">
        <f>SUM(G212)</f>
        <v>910</v>
      </c>
      <c r="H210" s="108">
        <f>SUM(H212)</f>
        <v>0</v>
      </c>
    </row>
    <row r="211" spans="1:8" s="109" customFormat="1" ht="10.5" customHeight="1" x14ac:dyDescent="0.2">
      <c r="A211" s="105"/>
      <c r="B211" s="97"/>
      <c r="C211" s="106"/>
      <c r="D211" s="107"/>
      <c r="E211" s="102" t="s">
        <v>156</v>
      </c>
      <c r="F211" s="115"/>
      <c r="G211" s="115"/>
      <c r="H211" s="115"/>
    </row>
    <row r="212" spans="1:8" ht="16.5" customHeight="1" thickBot="1" x14ac:dyDescent="0.25">
      <c r="A212" s="105">
        <v>2811</v>
      </c>
      <c r="B212" s="117" t="s">
        <v>283</v>
      </c>
      <c r="C212" s="106">
        <v>1</v>
      </c>
      <c r="D212" s="107">
        <v>1</v>
      </c>
      <c r="E212" s="102" t="s">
        <v>284</v>
      </c>
      <c r="F212" s="112">
        <f>SUM(G212:H212)</f>
        <v>910</v>
      </c>
      <c r="G212" s="113">
        <v>910</v>
      </c>
      <c r="H212" s="114"/>
    </row>
    <row r="213" spans="1:8" ht="17.25" customHeight="1" x14ac:dyDescent="0.2">
      <c r="A213" s="105">
        <v>2820</v>
      </c>
      <c r="B213" s="117" t="s">
        <v>283</v>
      </c>
      <c r="C213" s="106">
        <v>2</v>
      </c>
      <c r="D213" s="107">
        <v>0</v>
      </c>
      <c r="E213" s="102" t="s">
        <v>285</v>
      </c>
      <c r="F213" s="108">
        <f>SUM(F215:F221)</f>
        <v>59666.5</v>
      </c>
      <c r="G213" s="108">
        <f>SUM(G215:G221)</f>
        <v>59666.5</v>
      </c>
      <c r="H213" s="108">
        <f>SUM(H215:H221)</f>
        <v>0</v>
      </c>
    </row>
    <row r="214" spans="1:8" s="109" customFormat="1" ht="10.5" customHeight="1" x14ac:dyDescent="0.2">
      <c r="A214" s="105"/>
      <c r="B214" s="97"/>
      <c r="C214" s="106"/>
      <c r="D214" s="107"/>
      <c r="E214" s="102" t="s">
        <v>156</v>
      </c>
      <c r="F214" s="108"/>
      <c r="G214" s="110"/>
      <c r="H214" s="111"/>
    </row>
    <row r="215" spans="1:8" ht="15.75" thickBot="1" x14ac:dyDescent="0.25">
      <c r="A215" s="105">
        <v>2821</v>
      </c>
      <c r="B215" s="117" t="s">
        <v>283</v>
      </c>
      <c r="C215" s="106">
        <v>2</v>
      </c>
      <c r="D215" s="107">
        <v>1</v>
      </c>
      <c r="E215" s="102" t="s">
        <v>286</v>
      </c>
      <c r="F215" s="112">
        <f t="shared" ref="F215:F221" si="2">SUM(G215:H215)</f>
        <v>19343</v>
      </c>
      <c r="G215" s="110">
        <v>19343</v>
      </c>
      <c r="H215" s="111"/>
    </row>
    <row r="216" spans="1:8" ht="15.75" thickBot="1" x14ac:dyDescent="0.25">
      <c r="A216" s="105">
        <v>2822</v>
      </c>
      <c r="B216" s="117" t="s">
        <v>283</v>
      </c>
      <c r="C216" s="106">
        <v>2</v>
      </c>
      <c r="D216" s="107">
        <v>2</v>
      </c>
      <c r="E216" s="102" t="s">
        <v>287</v>
      </c>
      <c r="F216" s="112">
        <f t="shared" si="2"/>
        <v>0</v>
      </c>
      <c r="G216" s="110"/>
      <c r="H216" s="111"/>
    </row>
    <row r="217" spans="1:8" ht="18" customHeight="1" thickBot="1" x14ac:dyDescent="0.25">
      <c r="A217" s="105">
        <v>2823</v>
      </c>
      <c r="B217" s="117" t="s">
        <v>283</v>
      </c>
      <c r="C217" s="106">
        <v>2</v>
      </c>
      <c r="D217" s="107">
        <v>3</v>
      </c>
      <c r="E217" s="102" t="s">
        <v>288</v>
      </c>
      <c r="F217" s="112">
        <f t="shared" si="2"/>
        <v>33773.5</v>
      </c>
      <c r="G217" s="110">
        <v>33773.5</v>
      </c>
      <c r="H217" s="111"/>
    </row>
    <row r="218" spans="1:8" ht="15.75" thickBot="1" x14ac:dyDescent="0.25">
      <c r="A218" s="105">
        <v>2824</v>
      </c>
      <c r="B218" s="117" t="s">
        <v>283</v>
      </c>
      <c r="C218" s="106">
        <v>2</v>
      </c>
      <c r="D218" s="107">
        <v>4</v>
      </c>
      <c r="E218" s="102" t="s">
        <v>289</v>
      </c>
      <c r="F218" s="112">
        <f t="shared" si="2"/>
        <v>6550</v>
      </c>
      <c r="G218" s="110">
        <v>6550</v>
      </c>
      <c r="H218" s="111"/>
    </row>
    <row r="219" spans="1:8" ht="15.75" thickBot="1" x14ac:dyDescent="0.25">
      <c r="A219" s="105">
        <v>2825</v>
      </c>
      <c r="B219" s="117" t="s">
        <v>283</v>
      </c>
      <c r="C219" s="106">
        <v>2</v>
      </c>
      <c r="D219" s="107">
        <v>5</v>
      </c>
      <c r="E219" s="102" t="s">
        <v>290</v>
      </c>
      <c r="F219" s="112">
        <f t="shared" si="2"/>
        <v>0</v>
      </c>
      <c r="G219" s="110"/>
      <c r="H219" s="111"/>
    </row>
    <row r="220" spans="1:8" ht="15.75" thickBot="1" x14ac:dyDescent="0.25">
      <c r="A220" s="105">
        <v>2826</v>
      </c>
      <c r="B220" s="117" t="s">
        <v>283</v>
      </c>
      <c r="C220" s="106">
        <v>2</v>
      </c>
      <c r="D220" s="107">
        <v>6</v>
      </c>
      <c r="E220" s="102" t="s">
        <v>291</v>
      </c>
      <c r="F220" s="112">
        <f t="shared" si="2"/>
        <v>0</v>
      </c>
      <c r="G220" s="110"/>
      <c r="H220" s="111"/>
    </row>
    <row r="221" spans="1:8" ht="24.75" thickBot="1" x14ac:dyDescent="0.25">
      <c r="A221" s="105">
        <v>2827</v>
      </c>
      <c r="B221" s="117" t="s">
        <v>283</v>
      </c>
      <c r="C221" s="106">
        <v>2</v>
      </c>
      <c r="D221" s="107">
        <v>7</v>
      </c>
      <c r="E221" s="102" t="s">
        <v>292</v>
      </c>
      <c r="F221" s="112">
        <f t="shared" si="2"/>
        <v>0</v>
      </c>
      <c r="G221" s="110"/>
      <c r="H221" s="111"/>
    </row>
    <row r="222" spans="1:8" ht="48.75" customHeight="1" x14ac:dyDescent="0.2">
      <c r="A222" s="105">
        <v>2830</v>
      </c>
      <c r="B222" s="117" t="s">
        <v>283</v>
      </c>
      <c r="C222" s="106">
        <v>3</v>
      </c>
      <c r="D222" s="107">
        <v>0</v>
      </c>
      <c r="E222" s="102" t="s">
        <v>293</v>
      </c>
      <c r="F222" s="108">
        <f>SUM(F224:F226)</f>
        <v>0</v>
      </c>
      <c r="G222" s="108">
        <f>SUM(G224:G226)</f>
        <v>0</v>
      </c>
      <c r="H222" s="108">
        <f>SUM(H224:H226)</f>
        <v>0</v>
      </c>
    </row>
    <row r="223" spans="1:8" s="109" customFormat="1" ht="10.5" customHeight="1" x14ac:dyDescent="0.2">
      <c r="A223" s="105"/>
      <c r="B223" s="97"/>
      <c r="C223" s="106"/>
      <c r="D223" s="107"/>
      <c r="E223" s="102" t="s">
        <v>156</v>
      </c>
      <c r="F223" s="108"/>
      <c r="G223" s="110"/>
      <c r="H223" s="111"/>
    </row>
    <row r="224" spans="1:8" ht="15.75" thickBot="1" x14ac:dyDescent="0.25">
      <c r="A224" s="105">
        <v>2831</v>
      </c>
      <c r="B224" s="117" t="s">
        <v>283</v>
      </c>
      <c r="C224" s="106">
        <v>3</v>
      </c>
      <c r="D224" s="107">
        <v>1</v>
      </c>
      <c r="E224" s="102" t="s">
        <v>294</v>
      </c>
      <c r="F224" s="112">
        <f>SUM(G224:H224)</f>
        <v>0</v>
      </c>
      <c r="G224" s="110"/>
      <c r="H224" s="111"/>
    </row>
    <row r="225" spans="1:8" ht="15.75" thickBot="1" x14ac:dyDescent="0.25">
      <c r="A225" s="105">
        <v>2832</v>
      </c>
      <c r="B225" s="117" t="s">
        <v>283</v>
      </c>
      <c r="C225" s="106">
        <v>3</v>
      </c>
      <c r="D225" s="107">
        <v>2</v>
      </c>
      <c r="E225" s="102" t="s">
        <v>295</v>
      </c>
      <c r="F225" s="112">
        <f>SUM(G225:H225)</f>
        <v>0</v>
      </c>
      <c r="G225" s="110">
        <v>0</v>
      </c>
      <c r="H225" s="111"/>
    </row>
    <row r="226" spans="1:8" ht="18.75" customHeight="1" thickBot="1" x14ac:dyDescent="0.25">
      <c r="A226" s="105">
        <v>2833</v>
      </c>
      <c r="B226" s="117" t="s">
        <v>283</v>
      </c>
      <c r="C226" s="106">
        <v>3</v>
      </c>
      <c r="D226" s="107">
        <v>3</v>
      </c>
      <c r="E226" s="102" t="s">
        <v>296</v>
      </c>
      <c r="F226" s="112">
        <f>SUM(G226:H226)</f>
        <v>0</v>
      </c>
      <c r="G226" s="110"/>
      <c r="H226" s="111"/>
    </row>
    <row r="227" spans="1:8" ht="14.25" customHeight="1" x14ac:dyDescent="0.2">
      <c r="A227" s="105">
        <v>2840</v>
      </c>
      <c r="B227" s="117" t="s">
        <v>283</v>
      </c>
      <c r="C227" s="106">
        <v>4</v>
      </c>
      <c r="D227" s="107">
        <v>0</v>
      </c>
      <c r="E227" s="102" t="s">
        <v>297</v>
      </c>
      <c r="F227" s="108">
        <f>SUM(F229:F231)</f>
        <v>0</v>
      </c>
      <c r="G227" s="108">
        <f>SUM(G229:G231)</f>
        <v>0</v>
      </c>
      <c r="H227" s="108">
        <f>SUM(H229:H231)</f>
        <v>0</v>
      </c>
    </row>
    <row r="228" spans="1:8" s="109" customFormat="1" ht="10.5" customHeight="1" x14ac:dyDescent="0.2">
      <c r="A228" s="105"/>
      <c r="B228" s="97"/>
      <c r="C228" s="106"/>
      <c r="D228" s="107"/>
      <c r="E228" s="102" t="s">
        <v>156</v>
      </c>
      <c r="F228" s="108"/>
      <c r="G228" s="110"/>
      <c r="H228" s="111"/>
    </row>
    <row r="229" spans="1:8" ht="14.25" customHeight="1" thickBot="1" x14ac:dyDescent="0.25">
      <c r="A229" s="105">
        <v>2841</v>
      </c>
      <c r="B229" s="117" t="s">
        <v>283</v>
      </c>
      <c r="C229" s="106">
        <v>4</v>
      </c>
      <c r="D229" s="107">
        <v>1</v>
      </c>
      <c r="E229" s="102" t="s">
        <v>298</v>
      </c>
      <c r="F229" s="112">
        <f>SUM(G229:H229)</f>
        <v>0</v>
      </c>
      <c r="G229" s="110"/>
      <c r="H229" s="111"/>
    </row>
    <row r="230" spans="1:8" ht="41.25" customHeight="1" thickBot="1" x14ac:dyDescent="0.25">
      <c r="A230" s="105">
        <v>2842</v>
      </c>
      <c r="B230" s="117" t="s">
        <v>283</v>
      </c>
      <c r="C230" s="106">
        <v>4</v>
      </c>
      <c r="D230" s="107">
        <v>2</v>
      </c>
      <c r="E230" s="102" t="s">
        <v>299</v>
      </c>
      <c r="F230" s="112">
        <f>SUM(G230:H230)</f>
        <v>0</v>
      </c>
      <c r="G230" s="110"/>
      <c r="H230" s="111"/>
    </row>
    <row r="231" spans="1:8" ht="30" customHeight="1" thickBot="1" x14ac:dyDescent="0.25">
      <c r="A231" s="105">
        <v>2843</v>
      </c>
      <c r="B231" s="117" t="s">
        <v>283</v>
      </c>
      <c r="C231" s="106">
        <v>4</v>
      </c>
      <c r="D231" s="107">
        <v>3</v>
      </c>
      <c r="E231" s="102" t="s">
        <v>297</v>
      </c>
      <c r="F231" s="112">
        <f>SUM(G231:H231)</f>
        <v>0</v>
      </c>
      <c r="G231" s="110"/>
      <c r="H231" s="111"/>
    </row>
    <row r="232" spans="1:8" ht="26.25" customHeight="1" x14ac:dyDescent="0.2">
      <c r="A232" s="105">
        <v>2850</v>
      </c>
      <c r="B232" s="117" t="s">
        <v>283</v>
      </c>
      <c r="C232" s="106">
        <v>5</v>
      </c>
      <c r="D232" s="107">
        <v>0</v>
      </c>
      <c r="E232" s="118" t="s">
        <v>300</v>
      </c>
      <c r="F232" s="108">
        <f>SUM(F234)</f>
        <v>0</v>
      </c>
      <c r="G232" s="108">
        <f>SUM(G234)</f>
        <v>0</v>
      </c>
      <c r="H232" s="108">
        <f>SUM(H234)</f>
        <v>0</v>
      </c>
    </row>
    <row r="233" spans="1:8" s="109" customFormat="1" ht="10.5" customHeight="1" x14ac:dyDescent="0.2">
      <c r="A233" s="105"/>
      <c r="B233" s="97"/>
      <c r="C233" s="106"/>
      <c r="D233" s="107"/>
      <c r="E233" s="102" t="s">
        <v>156</v>
      </c>
      <c r="F233" s="115"/>
      <c r="G233" s="115"/>
      <c r="H233" s="115"/>
    </row>
    <row r="234" spans="1:8" ht="30" customHeight="1" thickBot="1" x14ac:dyDescent="0.25">
      <c r="A234" s="105">
        <v>2851</v>
      </c>
      <c r="B234" s="117" t="s">
        <v>283</v>
      </c>
      <c r="C234" s="106">
        <v>5</v>
      </c>
      <c r="D234" s="107">
        <v>1</v>
      </c>
      <c r="E234" s="118" t="s">
        <v>300</v>
      </c>
      <c r="F234" s="112">
        <f>SUM(G234:H234)</f>
        <v>0</v>
      </c>
      <c r="G234" s="113"/>
      <c r="H234" s="114"/>
    </row>
    <row r="235" spans="1:8" ht="27" customHeight="1" x14ac:dyDescent="0.2">
      <c r="A235" s="105">
        <v>2860</v>
      </c>
      <c r="B235" s="117" t="s">
        <v>283</v>
      </c>
      <c r="C235" s="106">
        <v>6</v>
      </c>
      <c r="D235" s="107">
        <v>0</v>
      </c>
      <c r="E235" s="118" t="s">
        <v>301</v>
      </c>
      <c r="F235" s="108">
        <f>SUM(F237)</f>
        <v>0</v>
      </c>
      <c r="G235" s="108">
        <f>SUM(G237)</f>
        <v>0</v>
      </c>
      <c r="H235" s="108">
        <f>SUM(H237)</f>
        <v>0</v>
      </c>
    </row>
    <row r="236" spans="1:8" s="109" customFormat="1" ht="10.5" customHeight="1" x14ac:dyDescent="0.2">
      <c r="A236" s="105"/>
      <c r="B236" s="97"/>
      <c r="C236" s="106"/>
      <c r="D236" s="107"/>
      <c r="E236" s="102" t="s">
        <v>156</v>
      </c>
      <c r="F236" s="115"/>
      <c r="G236" s="115"/>
      <c r="H236" s="115"/>
    </row>
    <row r="237" spans="1:8" ht="33" customHeight="1" thickBot="1" x14ac:dyDescent="0.25">
      <c r="A237" s="105">
        <v>2861</v>
      </c>
      <c r="B237" s="117" t="s">
        <v>283</v>
      </c>
      <c r="C237" s="106">
        <v>6</v>
      </c>
      <c r="D237" s="107">
        <v>1</v>
      </c>
      <c r="E237" s="118" t="s">
        <v>301</v>
      </c>
      <c r="F237" s="112">
        <f>SUM(G237:H237)</f>
        <v>0</v>
      </c>
      <c r="G237" s="113"/>
      <c r="H237" s="114"/>
    </row>
    <row r="238" spans="1:8" s="101" customFormat="1" ht="15" customHeight="1" x14ac:dyDescent="0.25">
      <c r="A238" s="105">
        <v>2900</v>
      </c>
      <c r="B238" s="190" t="s">
        <v>302</v>
      </c>
      <c r="C238" s="191">
        <v>0</v>
      </c>
      <c r="D238" s="192">
        <v>0</v>
      </c>
      <c r="E238" s="189" t="s">
        <v>650</v>
      </c>
      <c r="F238" s="193">
        <f>SUM(F240,F244,F248,F252,F256,F260,F263,F266)</f>
        <v>212361.5</v>
      </c>
      <c r="G238" s="193">
        <f>SUM(G240,G244,G248,G252,G256,G260,G263,G266)</f>
        <v>212361.5</v>
      </c>
      <c r="H238" s="193">
        <f>SUM(H240,H244,H248,H252,H256,H260,H263,H266)</f>
        <v>0</v>
      </c>
    </row>
    <row r="239" spans="1:8" ht="11.25" customHeight="1" x14ac:dyDescent="0.2">
      <c r="A239" s="96"/>
      <c r="B239" s="97"/>
      <c r="C239" s="98"/>
      <c r="D239" s="99"/>
      <c r="E239" s="102" t="s">
        <v>5</v>
      </c>
      <c r="F239" s="100"/>
      <c r="G239" s="103"/>
      <c r="H239" s="104"/>
    </row>
    <row r="240" spans="1:8" ht="24.75" customHeight="1" x14ac:dyDescent="0.2">
      <c r="A240" s="105">
        <v>2910</v>
      </c>
      <c r="B240" s="117" t="s">
        <v>302</v>
      </c>
      <c r="C240" s="106">
        <v>1</v>
      </c>
      <c r="D240" s="107">
        <v>0</v>
      </c>
      <c r="E240" s="102" t="s">
        <v>303</v>
      </c>
      <c r="F240" s="115">
        <f>SUM(F242:F243)</f>
        <v>98798</v>
      </c>
      <c r="G240" s="115">
        <f>SUM(G242:G243)</f>
        <v>98798</v>
      </c>
      <c r="H240" s="115">
        <f>SUM(H242:H243)</f>
        <v>0</v>
      </c>
    </row>
    <row r="241" spans="1:8" s="109" customFormat="1" ht="10.5" customHeight="1" x14ac:dyDescent="0.2">
      <c r="A241" s="105"/>
      <c r="B241" s="97"/>
      <c r="C241" s="106"/>
      <c r="D241" s="107"/>
      <c r="E241" s="102" t="s">
        <v>156</v>
      </c>
      <c r="F241" s="115"/>
      <c r="G241" s="115"/>
      <c r="H241" s="115"/>
    </row>
    <row r="242" spans="1:8" ht="19.5" customHeight="1" thickBot="1" x14ac:dyDescent="0.25">
      <c r="A242" s="105">
        <v>2911</v>
      </c>
      <c r="B242" s="117" t="s">
        <v>302</v>
      </c>
      <c r="C242" s="106">
        <v>1</v>
      </c>
      <c r="D242" s="107">
        <v>1</v>
      </c>
      <c r="E242" s="102" t="s">
        <v>304</v>
      </c>
      <c r="F242" s="112">
        <f>SUM(G242:H242)</f>
        <v>98798</v>
      </c>
      <c r="G242" s="113">
        <v>98798</v>
      </c>
      <c r="H242" s="114"/>
    </row>
    <row r="243" spans="1:8" ht="18" customHeight="1" thickBot="1" x14ac:dyDescent="0.25">
      <c r="A243" s="105">
        <v>2912</v>
      </c>
      <c r="B243" s="117" t="s">
        <v>302</v>
      </c>
      <c r="C243" s="106">
        <v>1</v>
      </c>
      <c r="D243" s="107">
        <v>2</v>
      </c>
      <c r="E243" s="102" t="s">
        <v>305</v>
      </c>
      <c r="F243" s="112">
        <f>SUM(G243:H243)</f>
        <v>0</v>
      </c>
      <c r="G243" s="113"/>
      <c r="H243" s="114"/>
    </row>
    <row r="244" spans="1:8" ht="16.5" customHeight="1" x14ac:dyDescent="0.2">
      <c r="A244" s="105">
        <v>2920</v>
      </c>
      <c r="B244" s="117" t="s">
        <v>302</v>
      </c>
      <c r="C244" s="106">
        <v>2</v>
      </c>
      <c r="D244" s="107">
        <v>0</v>
      </c>
      <c r="E244" s="102" t="s">
        <v>306</v>
      </c>
      <c r="F244" s="115">
        <f>SUM(F246:F247)</f>
        <v>0</v>
      </c>
      <c r="G244" s="115">
        <f>SUM(G246:G247)</f>
        <v>0</v>
      </c>
      <c r="H244" s="115">
        <f>SUM(H246:H247)</f>
        <v>0</v>
      </c>
    </row>
    <row r="245" spans="1:8" s="109" customFormat="1" ht="10.5" customHeight="1" x14ac:dyDescent="0.2">
      <c r="A245" s="105"/>
      <c r="B245" s="97"/>
      <c r="C245" s="106"/>
      <c r="D245" s="107"/>
      <c r="E245" s="102" t="s">
        <v>156</v>
      </c>
      <c r="F245" s="115"/>
      <c r="G245" s="115"/>
      <c r="H245" s="115"/>
    </row>
    <row r="246" spans="1:8" ht="17.25" customHeight="1" thickBot="1" x14ac:dyDescent="0.25">
      <c r="A246" s="105">
        <v>2921</v>
      </c>
      <c r="B246" s="117" t="s">
        <v>302</v>
      </c>
      <c r="C246" s="106">
        <v>2</v>
      </c>
      <c r="D246" s="107">
        <v>1</v>
      </c>
      <c r="E246" s="102" t="s">
        <v>307</v>
      </c>
      <c r="F246" s="112">
        <f>SUM(G246:H246)</f>
        <v>0</v>
      </c>
      <c r="G246" s="113"/>
      <c r="H246" s="114"/>
    </row>
    <row r="247" spans="1:8" ht="19.5" customHeight="1" thickBot="1" x14ac:dyDescent="0.25">
      <c r="A247" s="105">
        <v>2922</v>
      </c>
      <c r="B247" s="117" t="s">
        <v>302</v>
      </c>
      <c r="C247" s="106">
        <v>2</v>
      </c>
      <c r="D247" s="107">
        <v>2</v>
      </c>
      <c r="E247" s="102" t="s">
        <v>308</v>
      </c>
      <c r="F247" s="112">
        <f>SUM(G247:H247)</f>
        <v>0</v>
      </c>
      <c r="G247" s="113"/>
      <c r="H247" s="114"/>
    </row>
    <row r="248" spans="1:8" ht="43.5" customHeight="1" x14ac:dyDescent="0.2">
      <c r="A248" s="105">
        <v>2930</v>
      </c>
      <c r="B248" s="117" t="s">
        <v>302</v>
      </c>
      <c r="C248" s="106">
        <v>3</v>
      </c>
      <c r="D248" s="107">
        <v>0</v>
      </c>
      <c r="E248" s="102" t="s">
        <v>309</v>
      </c>
      <c r="F248" s="115">
        <f>SUM(F250:F251)</f>
        <v>0</v>
      </c>
      <c r="G248" s="115">
        <f>SUM(G250:G251)</f>
        <v>0</v>
      </c>
      <c r="H248" s="115">
        <f>SUM(H250:H251)</f>
        <v>0</v>
      </c>
    </row>
    <row r="249" spans="1:8" s="109" customFormat="1" ht="10.5" customHeight="1" x14ac:dyDescent="0.2">
      <c r="A249" s="105"/>
      <c r="B249" s="97"/>
      <c r="C249" s="106"/>
      <c r="D249" s="107"/>
      <c r="E249" s="102" t="s">
        <v>156</v>
      </c>
      <c r="F249" s="115"/>
      <c r="G249" s="115"/>
      <c r="H249" s="115"/>
    </row>
    <row r="250" spans="1:8" ht="39.75" customHeight="1" thickBot="1" x14ac:dyDescent="0.25">
      <c r="A250" s="105">
        <v>2931</v>
      </c>
      <c r="B250" s="117" t="s">
        <v>302</v>
      </c>
      <c r="C250" s="106">
        <v>3</v>
      </c>
      <c r="D250" s="107">
        <v>1</v>
      </c>
      <c r="E250" s="102" t="s">
        <v>310</v>
      </c>
      <c r="F250" s="112">
        <f>SUM(G250:H250)</f>
        <v>0</v>
      </c>
      <c r="G250" s="113"/>
      <c r="H250" s="114"/>
    </row>
    <row r="251" spans="1:8" ht="15.75" thickBot="1" x14ac:dyDescent="0.25">
      <c r="A251" s="105">
        <v>2932</v>
      </c>
      <c r="B251" s="117" t="s">
        <v>302</v>
      </c>
      <c r="C251" s="106">
        <v>3</v>
      </c>
      <c r="D251" s="107">
        <v>2</v>
      </c>
      <c r="E251" s="102" t="s">
        <v>311</v>
      </c>
      <c r="F251" s="112">
        <f>SUM(G251:H251)</f>
        <v>0</v>
      </c>
      <c r="G251" s="113"/>
      <c r="H251" s="114"/>
    </row>
    <row r="252" spans="1:8" ht="16.5" customHeight="1" x14ac:dyDescent="0.2">
      <c r="A252" s="105">
        <v>2940</v>
      </c>
      <c r="B252" s="117" t="s">
        <v>302</v>
      </c>
      <c r="C252" s="106">
        <v>4</v>
      </c>
      <c r="D252" s="107">
        <v>0</v>
      </c>
      <c r="E252" s="102" t="s">
        <v>312</v>
      </c>
      <c r="F252" s="115">
        <f>SUM(F254:F255)</f>
        <v>0</v>
      </c>
      <c r="G252" s="115">
        <f>SUM(G254:G255)</f>
        <v>0</v>
      </c>
      <c r="H252" s="115">
        <f>SUM(H254:H255)</f>
        <v>0</v>
      </c>
    </row>
    <row r="253" spans="1:8" s="109" customFormat="1" ht="12.75" customHeight="1" x14ac:dyDescent="0.2">
      <c r="A253" s="105"/>
      <c r="B253" s="97"/>
      <c r="C253" s="106"/>
      <c r="D253" s="107"/>
      <c r="E253" s="102" t="s">
        <v>156</v>
      </c>
      <c r="F253" s="115"/>
      <c r="G253" s="115"/>
      <c r="H253" s="115"/>
    </row>
    <row r="254" spans="1:8" ht="18.75" customHeight="1" thickBot="1" x14ac:dyDescent="0.25">
      <c r="A254" s="105">
        <v>2941</v>
      </c>
      <c r="B254" s="117" t="s">
        <v>302</v>
      </c>
      <c r="C254" s="106">
        <v>4</v>
      </c>
      <c r="D254" s="107">
        <v>1</v>
      </c>
      <c r="E254" s="102" t="s">
        <v>313</v>
      </c>
      <c r="F254" s="112">
        <f>SUM(G254:H254)</f>
        <v>0</v>
      </c>
      <c r="G254" s="113"/>
      <c r="H254" s="114"/>
    </row>
    <row r="255" spans="1:8" ht="15.75" customHeight="1" thickBot="1" x14ac:dyDescent="0.25">
      <c r="A255" s="105">
        <v>2942</v>
      </c>
      <c r="B255" s="117" t="s">
        <v>302</v>
      </c>
      <c r="C255" s="106">
        <v>4</v>
      </c>
      <c r="D255" s="107">
        <v>2</v>
      </c>
      <c r="E255" s="102" t="s">
        <v>314</v>
      </c>
      <c r="F255" s="112">
        <f>SUM(G255:H255)</f>
        <v>0</v>
      </c>
      <c r="G255" s="113"/>
      <c r="H255" s="114"/>
    </row>
    <row r="256" spans="1:8" ht="15.75" customHeight="1" x14ac:dyDescent="0.2">
      <c r="A256" s="105">
        <v>2950</v>
      </c>
      <c r="B256" s="117" t="s">
        <v>302</v>
      </c>
      <c r="C256" s="106">
        <v>5</v>
      </c>
      <c r="D256" s="107">
        <v>0</v>
      </c>
      <c r="E256" s="102" t="s">
        <v>315</v>
      </c>
      <c r="F256" s="115">
        <f>SUM(F258:F259)</f>
        <v>113563.5</v>
      </c>
      <c r="G256" s="115">
        <f>SUM(G258:G259)</f>
        <v>113563.5</v>
      </c>
      <c r="H256" s="115">
        <f>SUM(H258:H259)</f>
        <v>0</v>
      </c>
    </row>
    <row r="257" spans="1:8" s="109" customFormat="1" ht="10.5" customHeight="1" x14ac:dyDescent="0.2">
      <c r="A257" s="105"/>
      <c r="B257" s="97"/>
      <c r="C257" s="106"/>
      <c r="D257" s="107"/>
      <c r="E257" s="102" t="s">
        <v>156</v>
      </c>
      <c r="F257" s="115"/>
      <c r="G257" s="115"/>
      <c r="H257" s="115"/>
    </row>
    <row r="258" spans="1:8" ht="15.75" thickBot="1" x14ac:dyDescent="0.25">
      <c r="A258" s="105">
        <v>2951</v>
      </c>
      <c r="B258" s="117" t="s">
        <v>302</v>
      </c>
      <c r="C258" s="106">
        <v>5</v>
      </c>
      <c r="D258" s="107">
        <v>1</v>
      </c>
      <c r="E258" s="102" t="s">
        <v>316</v>
      </c>
      <c r="F258" s="112">
        <f>SUM(G258:H258)</f>
        <v>113563.5</v>
      </c>
      <c r="G258" s="113">
        <v>113563.5</v>
      </c>
      <c r="H258" s="114"/>
    </row>
    <row r="259" spans="1:8" ht="16.5" customHeight="1" thickBot="1" x14ac:dyDescent="0.25">
      <c r="A259" s="105">
        <v>2952</v>
      </c>
      <c r="B259" s="117" t="s">
        <v>302</v>
      </c>
      <c r="C259" s="106">
        <v>5</v>
      </c>
      <c r="D259" s="107">
        <v>2</v>
      </c>
      <c r="E259" s="102" t="s">
        <v>317</v>
      </c>
      <c r="F259" s="112">
        <f>SUM(G259:H259)</f>
        <v>0</v>
      </c>
      <c r="G259" s="113"/>
      <c r="H259" s="114"/>
    </row>
    <row r="260" spans="1:8" ht="30" customHeight="1" x14ac:dyDescent="0.2">
      <c r="A260" s="105">
        <v>2960</v>
      </c>
      <c r="B260" s="117" t="s">
        <v>302</v>
      </c>
      <c r="C260" s="106">
        <v>6</v>
      </c>
      <c r="D260" s="107">
        <v>0</v>
      </c>
      <c r="E260" s="102" t="s">
        <v>318</v>
      </c>
      <c r="F260" s="108">
        <f>SUM(F262)</f>
        <v>0</v>
      </c>
      <c r="G260" s="108">
        <f>SUM(G262)</f>
        <v>0</v>
      </c>
      <c r="H260" s="108">
        <f>SUM(H262)</f>
        <v>0</v>
      </c>
    </row>
    <row r="261" spans="1:8" s="109" customFormat="1" ht="14.25" customHeight="1" x14ac:dyDescent="0.2">
      <c r="A261" s="105"/>
      <c r="B261" s="97"/>
      <c r="C261" s="106"/>
      <c r="D261" s="107"/>
      <c r="E261" s="102" t="s">
        <v>156</v>
      </c>
      <c r="F261" s="115"/>
      <c r="G261" s="115"/>
      <c r="H261" s="115"/>
    </row>
    <row r="262" spans="1:8" ht="26.25" customHeight="1" thickBot="1" x14ac:dyDescent="0.25">
      <c r="A262" s="119">
        <v>2961</v>
      </c>
      <c r="B262" s="106" t="s">
        <v>302</v>
      </c>
      <c r="C262" s="106">
        <v>6</v>
      </c>
      <c r="D262" s="106">
        <v>1</v>
      </c>
      <c r="E262" s="120" t="s">
        <v>318</v>
      </c>
      <c r="F262" s="112">
        <f>SUM(G262:H262)</f>
        <v>0</v>
      </c>
      <c r="G262" s="113"/>
      <c r="H262" s="114"/>
    </row>
    <row r="263" spans="1:8" ht="26.25" customHeight="1" x14ac:dyDescent="0.2">
      <c r="A263" s="119">
        <v>2970</v>
      </c>
      <c r="B263" s="106" t="s">
        <v>302</v>
      </c>
      <c r="C263" s="106">
        <v>7</v>
      </c>
      <c r="D263" s="106">
        <v>0</v>
      </c>
      <c r="E263" s="120" t="s">
        <v>319</v>
      </c>
      <c r="F263" s="108">
        <f>SUM(F265)</f>
        <v>0</v>
      </c>
      <c r="G263" s="108">
        <f>SUM(G265)</f>
        <v>0</v>
      </c>
      <c r="H263" s="108">
        <f>SUM(H265)</f>
        <v>0</v>
      </c>
    </row>
    <row r="264" spans="1:8" s="109" customFormat="1" ht="10.5" customHeight="1" x14ac:dyDescent="0.2">
      <c r="A264" s="119"/>
      <c r="B264" s="106"/>
      <c r="C264" s="106"/>
      <c r="D264" s="106"/>
      <c r="E264" s="120" t="s">
        <v>156</v>
      </c>
      <c r="F264" s="115"/>
      <c r="G264" s="115"/>
      <c r="H264" s="115"/>
    </row>
    <row r="265" spans="1:8" ht="27.75" customHeight="1" thickBot="1" x14ac:dyDescent="0.25">
      <c r="A265" s="119">
        <v>2971</v>
      </c>
      <c r="B265" s="106" t="s">
        <v>302</v>
      </c>
      <c r="C265" s="106">
        <v>7</v>
      </c>
      <c r="D265" s="106">
        <v>1</v>
      </c>
      <c r="E265" s="120" t="s">
        <v>319</v>
      </c>
      <c r="F265" s="112">
        <f>SUM(G265:H265)</f>
        <v>0</v>
      </c>
      <c r="G265" s="113"/>
      <c r="H265" s="114"/>
    </row>
    <row r="266" spans="1:8" ht="15.75" customHeight="1" x14ac:dyDescent="0.2">
      <c r="A266" s="119">
        <v>2980</v>
      </c>
      <c r="B266" s="106" t="s">
        <v>302</v>
      </c>
      <c r="C266" s="106">
        <v>8</v>
      </c>
      <c r="D266" s="106">
        <v>0</v>
      </c>
      <c r="E266" s="120" t="s">
        <v>320</v>
      </c>
      <c r="F266" s="108">
        <f>SUM(F268)</f>
        <v>0</v>
      </c>
      <c r="G266" s="108">
        <f>SUM(G268)</f>
        <v>0</v>
      </c>
      <c r="H266" s="108">
        <f>SUM(H268)</f>
        <v>0</v>
      </c>
    </row>
    <row r="267" spans="1:8" s="109" customFormat="1" ht="10.5" customHeight="1" x14ac:dyDescent="0.2">
      <c r="A267" s="119"/>
      <c r="B267" s="106"/>
      <c r="C267" s="106"/>
      <c r="D267" s="106"/>
      <c r="E267" s="120" t="s">
        <v>156</v>
      </c>
      <c r="F267" s="115"/>
      <c r="G267" s="115"/>
      <c r="H267" s="115"/>
    </row>
    <row r="268" spans="1:8" ht="15" customHeight="1" thickBot="1" x14ac:dyDescent="0.25">
      <c r="A268" s="119">
        <v>2981</v>
      </c>
      <c r="B268" s="106" t="s">
        <v>302</v>
      </c>
      <c r="C268" s="106">
        <v>8</v>
      </c>
      <c r="D268" s="106">
        <v>1</v>
      </c>
      <c r="E268" s="120" t="s">
        <v>320</v>
      </c>
      <c r="F268" s="112">
        <f>SUM(G268:H268)</f>
        <v>0</v>
      </c>
      <c r="G268" s="113"/>
      <c r="H268" s="114"/>
    </row>
    <row r="269" spans="1:8" s="101" customFormat="1" ht="15" customHeight="1" x14ac:dyDescent="0.25">
      <c r="A269" s="119">
        <v>3000</v>
      </c>
      <c r="B269" s="191" t="s">
        <v>321</v>
      </c>
      <c r="C269" s="191">
        <v>0</v>
      </c>
      <c r="D269" s="191">
        <v>0</v>
      </c>
      <c r="E269" s="203" t="s">
        <v>651</v>
      </c>
      <c r="F269" s="204">
        <f>SUM(F271,F275,F278,F281,F284,F287,F290,F293,F297)</f>
        <v>4000</v>
      </c>
      <c r="G269" s="204">
        <f>SUM(G271,G275,G278,G281,G284,G287,G290,G293,G297)</f>
        <v>4000</v>
      </c>
      <c r="H269" s="204">
        <f>SUM(H271,H275,H278,H281,H284,H287,H290,H293,H297)</f>
        <v>0</v>
      </c>
    </row>
    <row r="270" spans="1:8" ht="11.25" customHeight="1" x14ac:dyDescent="0.2">
      <c r="A270" s="119"/>
      <c r="B270" s="106"/>
      <c r="C270" s="106"/>
      <c r="D270" s="106"/>
      <c r="E270" s="120" t="s">
        <v>5</v>
      </c>
      <c r="F270" s="115"/>
      <c r="G270" s="115"/>
      <c r="H270" s="115"/>
    </row>
    <row r="271" spans="1:8" ht="18" customHeight="1" x14ac:dyDescent="0.2">
      <c r="A271" s="119">
        <v>3010</v>
      </c>
      <c r="B271" s="106" t="s">
        <v>321</v>
      </c>
      <c r="C271" s="106">
        <v>1</v>
      </c>
      <c r="D271" s="106">
        <v>0</v>
      </c>
      <c r="E271" s="120" t="s">
        <v>322</v>
      </c>
      <c r="F271" s="115">
        <f>SUM(F273:F274)</f>
        <v>0</v>
      </c>
      <c r="G271" s="115">
        <f>SUM(G273:G274)</f>
        <v>0</v>
      </c>
      <c r="H271" s="115">
        <f>SUM(H273:H274)</f>
        <v>0</v>
      </c>
    </row>
    <row r="272" spans="1:8" s="109" customFormat="1" ht="16.5" customHeight="1" x14ac:dyDescent="0.2">
      <c r="A272" s="119"/>
      <c r="B272" s="106"/>
      <c r="C272" s="106"/>
      <c r="D272" s="106"/>
      <c r="E272" s="120" t="s">
        <v>156</v>
      </c>
      <c r="F272" s="115"/>
      <c r="G272" s="115"/>
      <c r="H272" s="115"/>
    </row>
    <row r="273" spans="1:8" ht="18.75" customHeight="1" thickBot="1" x14ac:dyDescent="0.25">
      <c r="A273" s="119">
        <v>3011</v>
      </c>
      <c r="B273" s="106" t="s">
        <v>321</v>
      </c>
      <c r="C273" s="106">
        <v>1</v>
      </c>
      <c r="D273" s="106">
        <v>1</v>
      </c>
      <c r="E273" s="120" t="s">
        <v>323</v>
      </c>
      <c r="F273" s="112">
        <f>SUM(G273:H273)</f>
        <v>0</v>
      </c>
      <c r="G273" s="113"/>
      <c r="H273" s="114"/>
    </row>
    <row r="274" spans="1:8" ht="17.25" customHeight="1" thickBot="1" x14ac:dyDescent="0.25">
      <c r="A274" s="119">
        <v>3012</v>
      </c>
      <c r="B274" s="106" t="s">
        <v>321</v>
      </c>
      <c r="C274" s="106">
        <v>1</v>
      </c>
      <c r="D274" s="106">
        <v>2</v>
      </c>
      <c r="E274" s="120" t="s">
        <v>324</v>
      </c>
      <c r="F274" s="112">
        <f>SUM(G274:H274)</f>
        <v>0</v>
      </c>
      <c r="G274" s="113"/>
      <c r="H274" s="114"/>
    </row>
    <row r="275" spans="1:8" ht="15" customHeight="1" x14ac:dyDescent="0.2">
      <c r="A275" s="119">
        <v>3020</v>
      </c>
      <c r="B275" s="106" t="s">
        <v>321</v>
      </c>
      <c r="C275" s="106">
        <v>2</v>
      </c>
      <c r="D275" s="106">
        <v>0</v>
      </c>
      <c r="E275" s="120" t="s">
        <v>325</v>
      </c>
      <c r="F275" s="108">
        <f>SUM(F277)</f>
        <v>0</v>
      </c>
      <c r="G275" s="108">
        <f>SUM(G277)</f>
        <v>0</v>
      </c>
      <c r="H275" s="108">
        <f>SUM(H277)</f>
        <v>0</v>
      </c>
    </row>
    <row r="276" spans="1:8" s="109" customFormat="1" ht="10.5" customHeight="1" x14ac:dyDescent="0.2">
      <c r="A276" s="119"/>
      <c r="B276" s="106"/>
      <c r="C276" s="106"/>
      <c r="D276" s="106"/>
      <c r="E276" s="120" t="s">
        <v>156</v>
      </c>
      <c r="F276" s="115"/>
      <c r="G276" s="115"/>
      <c r="H276" s="115"/>
    </row>
    <row r="277" spans="1:8" ht="15.75" customHeight="1" thickBot="1" x14ac:dyDescent="0.25">
      <c r="A277" s="119">
        <v>3021</v>
      </c>
      <c r="B277" s="106" t="s">
        <v>321</v>
      </c>
      <c r="C277" s="106">
        <v>2</v>
      </c>
      <c r="D277" s="106">
        <v>1</v>
      </c>
      <c r="E277" s="120" t="s">
        <v>325</v>
      </c>
      <c r="F277" s="112">
        <f>SUM(G277:H277)</f>
        <v>0</v>
      </c>
      <c r="G277" s="113"/>
      <c r="H277" s="114"/>
    </row>
    <row r="278" spans="1:8" ht="14.25" customHeight="1" x14ac:dyDescent="0.2">
      <c r="A278" s="119">
        <v>3030</v>
      </c>
      <c r="B278" s="106" t="s">
        <v>321</v>
      </c>
      <c r="C278" s="106">
        <v>3</v>
      </c>
      <c r="D278" s="106">
        <v>0</v>
      </c>
      <c r="E278" s="120" t="s">
        <v>326</v>
      </c>
      <c r="F278" s="108">
        <f>SUM(F280)</f>
        <v>0</v>
      </c>
      <c r="G278" s="108">
        <f>SUM(G280)</f>
        <v>0</v>
      </c>
      <c r="H278" s="108">
        <f>SUM(H280)</f>
        <v>0</v>
      </c>
    </row>
    <row r="279" spans="1:8" s="109" customFormat="1" x14ac:dyDescent="0.2">
      <c r="A279" s="119"/>
      <c r="B279" s="106"/>
      <c r="C279" s="106"/>
      <c r="D279" s="106"/>
      <c r="E279" s="120" t="s">
        <v>156</v>
      </c>
      <c r="F279" s="115"/>
      <c r="G279" s="115"/>
      <c r="H279" s="115"/>
    </row>
    <row r="280" spans="1:8" s="109" customFormat="1" ht="15.75" thickBot="1" x14ac:dyDescent="0.25">
      <c r="A280" s="119">
        <v>3031</v>
      </c>
      <c r="B280" s="106" t="s">
        <v>321</v>
      </c>
      <c r="C280" s="106">
        <v>3</v>
      </c>
      <c r="D280" s="106" t="s">
        <v>154</v>
      </c>
      <c r="E280" s="120" t="s">
        <v>326</v>
      </c>
      <c r="F280" s="112">
        <f>SUM(G280:H280)</f>
        <v>0</v>
      </c>
      <c r="G280" s="113"/>
      <c r="H280" s="114"/>
    </row>
    <row r="281" spans="1:8" ht="18" customHeight="1" x14ac:dyDescent="0.2">
      <c r="A281" s="119">
        <v>3040</v>
      </c>
      <c r="B281" s="106" t="s">
        <v>321</v>
      </c>
      <c r="C281" s="106">
        <v>4</v>
      </c>
      <c r="D281" s="106">
        <v>0</v>
      </c>
      <c r="E281" s="120" t="s">
        <v>327</v>
      </c>
      <c r="F281" s="108">
        <f>SUM(F283)</f>
        <v>0</v>
      </c>
      <c r="G281" s="108">
        <f>SUM(G283)</f>
        <v>0</v>
      </c>
      <c r="H281" s="108">
        <f>SUM(H283)</f>
        <v>0</v>
      </c>
    </row>
    <row r="282" spans="1:8" s="109" customFormat="1" ht="10.5" customHeight="1" x14ac:dyDescent="0.2">
      <c r="A282" s="119"/>
      <c r="B282" s="106"/>
      <c r="C282" s="106"/>
      <c r="D282" s="106"/>
      <c r="E282" s="120" t="s">
        <v>156</v>
      </c>
      <c r="F282" s="115"/>
      <c r="G282" s="115"/>
      <c r="H282" s="115"/>
    </row>
    <row r="283" spans="1:8" ht="16.5" customHeight="1" thickBot="1" x14ac:dyDescent="0.25">
      <c r="A283" s="119">
        <v>3041</v>
      </c>
      <c r="B283" s="106" t="s">
        <v>321</v>
      </c>
      <c r="C283" s="106">
        <v>4</v>
      </c>
      <c r="D283" s="106">
        <v>1</v>
      </c>
      <c r="E283" s="120" t="s">
        <v>327</v>
      </c>
      <c r="F283" s="112">
        <f>SUM(G283:H283)</f>
        <v>0</v>
      </c>
      <c r="G283" s="113"/>
      <c r="H283" s="114"/>
    </row>
    <row r="284" spans="1:8" ht="12" customHeight="1" x14ac:dyDescent="0.2">
      <c r="A284" s="119">
        <v>3050</v>
      </c>
      <c r="B284" s="106" t="s">
        <v>321</v>
      </c>
      <c r="C284" s="106">
        <v>5</v>
      </c>
      <c r="D284" s="106">
        <v>0</v>
      </c>
      <c r="E284" s="120" t="s">
        <v>328</v>
      </c>
      <c r="F284" s="108">
        <f>SUM(F286)</f>
        <v>0</v>
      </c>
      <c r="G284" s="108">
        <f>SUM(G286)</f>
        <v>0</v>
      </c>
      <c r="H284" s="108">
        <f>SUM(H286)</f>
        <v>0</v>
      </c>
    </row>
    <row r="285" spans="1:8" s="109" customFormat="1" ht="10.5" customHeight="1" x14ac:dyDescent="0.2">
      <c r="A285" s="119"/>
      <c r="B285" s="106"/>
      <c r="C285" s="106"/>
      <c r="D285" s="106"/>
      <c r="E285" s="120" t="s">
        <v>156</v>
      </c>
      <c r="F285" s="115"/>
      <c r="G285" s="115"/>
      <c r="H285" s="115"/>
    </row>
    <row r="286" spans="1:8" ht="15.75" customHeight="1" thickBot="1" x14ac:dyDescent="0.25">
      <c r="A286" s="119">
        <v>3051</v>
      </c>
      <c r="B286" s="106" t="s">
        <v>321</v>
      </c>
      <c r="C286" s="106">
        <v>5</v>
      </c>
      <c r="D286" s="106">
        <v>1</v>
      </c>
      <c r="E286" s="120" t="s">
        <v>328</v>
      </c>
      <c r="F286" s="112">
        <f>SUM(G286:H286)</f>
        <v>0</v>
      </c>
      <c r="G286" s="113"/>
      <c r="H286" s="114"/>
    </row>
    <row r="287" spans="1:8" ht="16.5" customHeight="1" x14ac:dyDescent="0.2">
      <c r="A287" s="119">
        <v>3060</v>
      </c>
      <c r="B287" s="106" t="s">
        <v>321</v>
      </c>
      <c r="C287" s="106">
        <v>6</v>
      </c>
      <c r="D287" s="106">
        <v>0</v>
      </c>
      <c r="E287" s="120" t="s">
        <v>329</v>
      </c>
      <c r="F287" s="108">
        <f>SUM(F289)</f>
        <v>0</v>
      </c>
      <c r="G287" s="108">
        <f>SUM(G289)</f>
        <v>0</v>
      </c>
      <c r="H287" s="108">
        <f>SUM(H289)</f>
        <v>0</v>
      </c>
    </row>
    <row r="288" spans="1:8" s="109" customFormat="1" ht="10.5" customHeight="1" x14ac:dyDescent="0.2">
      <c r="A288" s="119"/>
      <c r="B288" s="106"/>
      <c r="C288" s="106"/>
      <c r="D288" s="106"/>
      <c r="E288" s="120" t="s">
        <v>156</v>
      </c>
      <c r="F288" s="115"/>
      <c r="G288" s="115"/>
      <c r="H288" s="115"/>
    </row>
    <row r="289" spans="1:8" ht="15.75" customHeight="1" thickBot="1" x14ac:dyDescent="0.25">
      <c r="A289" s="119">
        <v>3061</v>
      </c>
      <c r="B289" s="106" t="s">
        <v>321</v>
      </c>
      <c r="C289" s="106">
        <v>6</v>
      </c>
      <c r="D289" s="106">
        <v>1</v>
      </c>
      <c r="E289" s="120" t="s">
        <v>329</v>
      </c>
      <c r="F289" s="112">
        <f>SUM(G289:H289)</f>
        <v>0</v>
      </c>
      <c r="G289" s="113"/>
      <c r="H289" s="114"/>
    </row>
    <row r="290" spans="1:8" ht="26.25" customHeight="1" x14ac:dyDescent="0.2">
      <c r="A290" s="119">
        <v>3070</v>
      </c>
      <c r="B290" s="106" t="s">
        <v>321</v>
      </c>
      <c r="C290" s="106">
        <v>7</v>
      </c>
      <c r="D290" s="106">
        <v>0</v>
      </c>
      <c r="E290" s="120" t="s">
        <v>330</v>
      </c>
      <c r="F290" s="108">
        <f>SUM(F292)</f>
        <v>4000</v>
      </c>
      <c r="G290" s="108">
        <f>SUM(G292)</f>
        <v>4000</v>
      </c>
      <c r="H290" s="108">
        <f>SUM(H292)</f>
        <v>0</v>
      </c>
    </row>
    <row r="291" spans="1:8" s="109" customFormat="1" ht="10.5" customHeight="1" x14ac:dyDescent="0.2">
      <c r="A291" s="119"/>
      <c r="B291" s="106"/>
      <c r="C291" s="106"/>
      <c r="D291" s="106"/>
      <c r="E291" s="120" t="s">
        <v>156</v>
      </c>
      <c r="F291" s="115"/>
      <c r="G291" s="115"/>
      <c r="H291" s="115"/>
    </row>
    <row r="292" spans="1:8" ht="30" customHeight="1" thickBot="1" x14ac:dyDescent="0.25">
      <c r="A292" s="119">
        <v>3071</v>
      </c>
      <c r="B292" s="106" t="s">
        <v>321</v>
      </c>
      <c r="C292" s="106">
        <v>7</v>
      </c>
      <c r="D292" s="106">
        <v>1</v>
      </c>
      <c r="E292" s="120" t="s">
        <v>330</v>
      </c>
      <c r="F292" s="112">
        <f>SUM(G292:H292)</f>
        <v>4000</v>
      </c>
      <c r="G292" s="113">
        <v>4000</v>
      </c>
      <c r="H292" s="114"/>
    </row>
    <row r="293" spans="1:8" ht="27" customHeight="1" x14ac:dyDescent="0.2">
      <c r="A293" s="119">
        <v>3080</v>
      </c>
      <c r="B293" s="106" t="s">
        <v>321</v>
      </c>
      <c r="C293" s="106">
        <v>8</v>
      </c>
      <c r="D293" s="106">
        <v>0</v>
      </c>
      <c r="E293" s="120" t="s">
        <v>331</v>
      </c>
      <c r="F293" s="108">
        <f>SUM(F295)</f>
        <v>0</v>
      </c>
      <c r="G293" s="108">
        <f>SUM(G295)</f>
        <v>0</v>
      </c>
      <c r="H293" s="108">
        <f>SUM(H295)</f>
        <v>0</v>
      </c>
    </row>
    <row r="294" spans="1:8" s="109" customFormat="1" ht="10.5" customHeight="1" x14ac:dyDescent="0.2">
      <c r="A294" s="119"/>
      <c r="B294" s="106"/>
      <c r="C294" s="106"/>
      <c r="D294" s="106"/>
      <c r="E294" s="120" t="s">
        <v>156</v>
      </c>
      <c r="F294" s="115"/>
      <c r="G294" s="115"/>
      <c r="H294" s="115"/>
    </row>
    <row r="295" spans="1:8" ht="30" customHeight="1" thickBot="1" x14ac:dyDescent="0.25">
      <c r="A295" s="119">
        <v>3081</v>
      </c>
      <c r="B295" s="106" t="s">
        <v>321</v>
      </c>
      <c r="C295" s="106">
        <v>8</v>
      </c>
      <c r="D295" s="106">
        <v>1</v>
      </c>
      <c r="E295" s="120" t="s">
        <v>331</v>
      </c>
      <c r="F295" s="112">
        <f>SUM(G295:H295)</f>
        <v>0</v>
      </c>
      <c r="G295" s="113"/>
      <c r="H295" s="114"/>
    </row>
    <row r="296" spans="1:8" s="109" customFormat="1" ht="10.5" customHeight="1" x14ac:dyDescent="0.2">
      <c r="A296" s="119"/>
      <c r="B296" s="106"/>
      <c r="C296" s="106"/>
      <c r="D296" s="106"/>
      <c r="E296" s="120" t="s">
        <v>156</v>
      </c>
      <c r="F296" s="115"/>
      <c r="G296" s="115"/>
      <c r="H296" s="115"/>
    </row>
    <row r="297" spans="1:8" ht="27" customHeight="1" x14ac:dyDescent="0.2">
      <c r="A297" s="119">
        <v>3090</v>
      </c>
      <c r="B297" s="106" t="s">
        <v>321</v>
      </c>
      <c r="C297" s="106">
        <v>9</v>
      </c>
      <c r="D297" s="106">
        <v>0</v>
      </c>
      <c r="E297" s="120" t="s">
        <v>332</v>
      </c>
      <c r="F297" s="115">
        <f>SUM(F299:F300)</f>
        <v>0</v>
      </c>
      <c r="G297" s="115">
        <f>SUM(G299:G300)</f>
        <v>0</v>
      </c>
      <c r="H297" s="115">
        <f>SUM(H299:H300)</f>
        <v>0</v>
      </c>
    </row>
    <row r="298" spans="1:8" s="109" customFormat="1" ht="10.5" customHeight="1" x14ac:dyDescent="0.2">
      <c r="A298" s="119"/>
      <c r="B298" s="106"/>
      <c r="C298" s="106"/>
      <c r="D298" s="106"/>
      <c r="E298" s="120" t="s">
        <v>156</v>
      </c>
      <c r="F298" s="115"/>
      <c r="G298" s="115"/>
      <c r="H298" s="115"/>
    </row>
    <row r="299" spans="1:8" ht="30" customHeight="1" thickBot="1" x14ac:dyDescent="0.25">
      <c r="A299" s="119">
        <v>3091</v>
      </c>
      <c r="B299" s="106" t="s">
        <v>321</v>
      </c>
      <c r="C299" s="106">
        <v>9</v>
      </c>
      <c r="D299" s="106">
        <v>1</v>
      </c>
      <c r="E299" s="120" t="s">
        <v>332</v>
      </c>
      <c r="F299" s="112">
        <f>SUM(G299:H299)</f>
        <v>0</v>
      </c>
      <c r="G299" s="115"/>
      <c r="H299" s="115"/>
    </row>
    <row r="300" spans="1:8" ht="27" customHeight="1" thickBot="1" x14ac:dyDescent="0.25">
      <c r="A300" s="119">
        <v>3092</v>
      </c>
      <c r="B300" s="106" t="s">
        <v>321</v>
      </c>
      <c r="C300" s="106">
        <v>9</v>
      </c>
      <c r="D300" s="106">
        <v>2</v>
      </c>
      <c r="E300" s="120" t="s">
        <v>333</v>
      </c>
      <c r="F300" s="112">
        <f>SUM(G300:H300)</f>
        <v>0</v>
      </c>
      <c r="G300" s="115"/>
      <c r="H300" s="115"/>
    </row>
    <row r="301" spans="1:8" s="101" customFormat="1" ht="32.25" customHeight="1" x14ac:dyDescent="0.25">
      <c r="A301" s="121">
        <v>3100</v>
      </c>
      <c r="B301" s="191" t="s">
        <v>334</v>
      </c>
      <c r="C301" s="191">
        <v>0</v>
      </c>
      <c r="D301" s="192">
        <v>0</v>
      </c>
      <c r="E301" s="205" t="s">
        <v>652</v>
      </c>
      <c r="F301" s="193">
        <f>SUM(F303)</f>
        <v>22670</v>
      </c>
      <c r="G301" s="193">
        <f>SUM(G303)</f>
        <v>22670</v>
      </c>
      <c r="H301" s="193">
        <f>SUM(H303)</f>
        <v>0</v>
      </c>
    </row>
    <row r="302" spans="1:8" ht="11.25" customHeight="1" x14ac:dyDescent="0.2">
      <c r="A302" s="121"/>
      <c r="B302" s="97"/>
      <c r="C302" s="98"/>
      <c r="D302" s="99"/>
      <c r="E302" s="102" t="s">
        <v>5</v>
      </c>
      <c r="F302" s="100"/>
      <c r="G302" s="103"/>
      <c r="H302" s="104"/>
    </row>
    <row r="303" spans="1:8" ht="24" x14ac:dyDescent="0.2">
      <c r="A303" s="121">
        <v>3110</v>
      </c>
      <c r="B303" s="106" t="s">
        <v>334</v>
      </c>
      <c r="C303" s="106">
        <v>1</v>
      </c>
      <c r="D303" s="107">
        <v>0</v>
      </c>
      <c r="E303" s="118" t="s">
        <v>335</v>
      </c>
      <c r="F303" s="108">
        <f>SUM(F305)</f>
        <v>22670</v>
      </c>
      <c r="G303" s="108">
        <f>SUM(G305)</f>
        <v>22670</v>
      </c>
      <c r="H303" s="108">
        <f>SUM(H305)</f>
        <v>0</v>
      </c>
    </row>
    <row r="304" spans="1:8" s="109" customFormat="1" ht="10.5" customHeight="1" x14ac:dyDescent="0.2">
      <c r="A304" s="121"/>
      <c r="B304" s="97"/>
      <c r="C304" s="106"/>
      <c r="D304" s="107"/>
      <c r="E304" s="102" t="s">
        <v>156</v>
      </c>
      <c r="F304" s="108"/>
      <c r="G304" s="110"/>
      <c r="H304" s="111"/>
    </row>
    <row r="305" spans="1:8" ht="15.75" thickBot="1" x14ac:dyDescent="0.25">
      <c r="A305" s="122">
        <v>3112</v>
      </c>
      <c r="B305" s="123" t="s">
        <v>334</v>
      </c>
      <c r="C305" s="123">
        <v>1</v>
      </c>
      <c r="D305" s="124">
        <v>2</v>
      </c>
      <c r="E305" s="125" t="s">
        <v>336</v>
      </c>
      <c r="F305" s="112">
        <f>SUM(G305:H305)-[1]Ekamutner!F97</f>
        <v>22670</v>
      </c>
      <c r="G305" s="113">
        <v>22670</v>
      </c>
      <c r="H305" s="114"/>
    </row>
    <row r="306" spans="1:8" x14ac:dyDescent="0.2">
      <c r="B306" s="128"/>
      <c r="C306" s="129"/>
      <c r="D306" s="130"/>
    </row>
  </sheetData>
  <protectedRanges>
    <protectedRange sqref="G299:H300 G304:H305 F302:H302 F298:H298" name="Range24"/>
    <protectedRange sqref="G283:H283 G280:H280 F282:H282 G285:H286 F279:H279" name="Range22"/>
    <protectedRange sqref="G250:H251 F261:H261 G258:H259 G254:H255 G262:H262 F257:H257 F253:H253" name="Range20"/>
    <protectedRange sqref="G237:H237 F236:H236 F233:H233 G229:H231 G234:H234 F228:H228" name="Range18"/>
    <protectedRange sqref="F211:H211 G212:H212 F209:H209 G206:H207 F205:H205" name="Range16"/>
    <protectedRange sqref="G182:H185 G188:H191 F187:H187 F180:H180" name="Range14"/>
    <protectedRange sqref="G168:H168 G163:H163 F157:H157 G155:H155 G166:H166 F165:H165 F160:H160 G158:H158 F162:H162 F154:H154" name="Range12"/>
    <protectedRange sqref="G130:H135 G138:H138 F137:H137 F140:H140" name="Range10"/>
    <protectedRange sqref="G108:H110 G113:H117 F112:H112 F107:H107" name="Range8"/>
    <protectedRange sqref="F87:H87 G76:H76 F84:H84 F78:H78 F89:H89 G79:H79 G85:H85 F81:H81 G90:H90 G82:H82 F75:H75" name="Range6"/>
    <protectedRange sqref="G41:H41 F42:H42 F55:H55 F44:H44 G56 F46:H46 G50:H50 G47:H47 G52:H53 F49:H49" name="Range4"/>
    <protectedRange sqref="F11:H11 G21:H23 F20:H20 F16:H16 G12:H14 G17:H18 F9:H9" name="Range2"/>
    <protectedRange sqref="F34:H34 G32:H32 F28:H28 G26:H26 F39:H39 G40:H41 F31:H31 G29:H29 F37:H37 G35:H35 F25:H25" name="Range3"/>
    <protectedRange sqref="G56:H56 G64:H66 F58:H58 F75:H75 G59:H59 G72:H73 F61:H61 F63:H63 F71:H71 G69:H69 F68:H68" name="Range5"/>
    <protectedRange sqref="G91:H91 G93:H97 G99:H105" name="Range7"/>
    <protectedRange sqref="G129:H129 F128:H128 F122:H122 G120:H120 G123:H126 F119:H119" name="Range9"/>
    <protectedRange sqref="G146:H146 G149:H149 F145:H145 G143:H143 G152:H152 F151:H151 F148:H148 F142:H142" name="Range11"/>
    <protectedRange sqref="G172:H172 F177:H177 F171:H171 G169:H169 G175:H175 G178:H178 F174:H174 F168:H168" name="Range13"/>
    <protectedRange sqref="G200:H200 G203:H203 F202:H202 F199:H199 G194:H197 F193:H193" name="Range15"/>
    <protectedRange sqref="G214:H221 G224:H226 F223:H223" name="Range17"/>
    <protectedRange sqref="F241:H241 F249:H249 G242:H243 G246:H247 F245:H245 F239:H239" name="Range19"/>
    <protectedRange sqref="F279:H279 G265:H265 G277:H277 F267:H267 F276:H276 G268:H268 G273:H274 F270:H270 F272:H272 F264:H264" name="Range21"/>
    <protectedRange sqref="F294:H294 G292:H292 F291:H291 G289:H289 F296:H296 G295:H295 F288:H288" name="Range23"/>
  </protectedRanges>
  <mergeCells count="7">
    <mergeCell ref="B1:H1"/>
    <mergeCell ref="B2:H2"/>
    <mergeCell ref="A4:A5"/>
    <mergeCell ref="B4:B5"/>
    <mergeCell ref="C4:C5"/>
    <mergeCell ref="D4:D5"/>
    <mergeCell ref="E4:E5"/>
  </mergeCells>
  <pageMargins left="0.15" right="0.16" top="0.2" bottom="0.16" header="0.18" footer="0.14000000000000001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abSelected="1" topLeftCell="A34" workbookViewId="0">
      <selection activeCell="I18" sqref="I18"/>
    </sheetView>
  </sheetViews>
  <sheetFormatPr defaultRowHeight="12.75" x14ac:dyDescent="0.2"/>
  <cols>
    <col min="1" max="1" width="5.85546875" style="141" customWidth="1"/>
    <col min="2" max="2" width="49.5703125" style="141" customWidth="1"/>
    <col min="3" max="3" width="7.28515625" style="164" customWidth="1"/>
    <col min="4" max="4" width="13.28515625" style="141" customWidth="1"/>
    <col min="5" max="5" width="12.28515625" style="141" customWidth="1"/>
    <col min="6" max="6" width="12" style="141" customWidth="1"/>
    <col min="7" max="16384" width="9.140625" style="141"/>
  </cols>
  <sheetData>
    <row r="1" spans="1:6" ht="18" customHeight="1" x14ac:dyDescent="0.3">
      <c r="A1" s="242" t="s">
        <v>628</v>
      </c>
      <c r="B1" s="242"/>
      <c r="C1" s="242"/>
      <c r="D1" s="242"/>
      <c r="E1" s="242"/>
      <c r="F1" s="242"/>
    </row>
    <row r="2" spans="1:6" ht="33.75" customHeight="1" x14ac:dyDescent="0.2">
      <c r="A2" s="243" t="s">
        <v>629</v>
      </c>
      <c r="B2" s="243"/>
      <c r="C2" s="243"/>
      <c r="D2" s="243"/>
      <c r="E2" s="243"/>
      <c r="F2" s="243"/>
    </row>
    <row r="3" spans="1:6" ht="18" customHeight="1" thickBot="1" x14ac:dyDescent="0.3">
      <c r="A3" s="166"/>
      <c r="B3" s="167"/>
      <c r="C3" s="167"/>
      <c r="D3" s="166"/>
      <c r="E3" s="252" t="s">
        <v>339</v>
      </c>
      <c r="F3" s="252"/>
    </row>
    <row r="4" spans="1:6" ht="18" customHeight="1" thickBot="1" x14ac:dyDescent="0.25">
      <c r="A4" s="255" t="s">
        <v>340</v>
      </c>
      <c r="B4" s="257" t="s">
        <v>341</v>
      </c>
      <c r="C4" s="258"/>
      <c r="D4" s="240" t="s">
        <v>4</v>
      </c>
      <c r="E4" s="253" t="s">
        <v>5</v>
      </c>
      <c r="F4" s="254"/>
    </row>
    <row r="5" spans="1:6" ht="30" customHeight="1" thickBot="1" x14ac:dyDescent="0.25">
      <c r="A5" s="256"/>
      <c r="B5" s="259"/>
      <c r="C5" s="260"/>
      <c r="D5" s="241"/>
      <c r="E5" s="74" t="s">
        <v>6</v>
      </c>
      <c r="F5" s="74" t="s">
        <v>7</v>
      </c>
    </row>
    <row r="6" spans="1:6" x14ac:dyDescent="0.2">
      <c r="A6" s="165">
        <v>1</v>
      </c>
      <c r="B6" s="165">
        <v>2</v>
      </c>
      <c r="C6" s="165" t="s">
        <v>160</v>
      </c>
      <c r="D6" s="13">
        <v>4</v>
      </c>
      <c r="E6" s="13">
        <v>5</v>
      </c>
      <c r="F6" s="12">
        <v>6</v>
      </c>
    </row>
    <row r="7" spans="1:6" ht="15" customHeight="1" x14ac:dyDescent="0.2">
      <c r="A7" s="119">
        <v>4000</v>
      </c>
      <c r="B7" s="217" t="s">
        <v>342</v>
      </c>
      <c r="C7" s="142"/>
      <c r="D7" s="143">
        <f>SUM(D9,D168,D203)</f>
        <v>453735.5</v>
      </c>
      <c r="E7" s="143">
        <f>SUM(E9,E168,E203)</f>
        <v>453735.5</v>
      </c>
      <c r="F7" s="143">
        <f>SUM(F9,F168,F203)</f>
        <v>0</v>
      </c>
    </row>
    <row r="8" spans="1:6" x14ac:dyDescent="0.2">
      <c r="A8" s="119"/>
      <c r="B8" s="144" t="s">
        <v>343</v>
      </c>
      <c r="C8" s="142"/>
      <c r="D8" s="143"/>
      <c r="E8" s="143"/>
      <c r="F8" s="143"/>
    </row>
    <row r="9" spans="1:6" ht="15.75" customHeight="1" x14ac:dyDescent="0.2">
      <c r="A9" s="119">
        <v>4050</v>
      </c>
      <c r="B9" s="218" t="s">
        <v>344</v>
      </c>
      <c r="C9" s="145" t="s">
        <v>345</v>
      </c>
      <c r="D9" s="143">
        <f>SUM(D11,D24,D67,D82,D92,D124,D139)</f>
        <v>453735.5</v>
      </c>
      <c r="E9" s="143">
        <f>SUM(E11,E24,E67,E82,E92,E124,E139)</f>
        <v>453735.5</v>
      </c>
      <c r="F9" s="143">
        <f>SUM(F11,F24,F67,F82,F92,F124,F139)</f>
        <v>0</v>
      </c>
    </row>
    <row r="10" spans="1:6" x14ac:dyDescent="0.2">
      <c r="A10" s="119"/>
      <c r="B10" s="144" t="s">
        <v>343</v>
      </c>
      <c r="C10" s="142"/>
      <c r="D10" s="143"/>
      <c r="E10" s="143"/>
      <c r="F10" s="143"/>
    </row>
    <row r="11" spans="1:6" ht="12.75" customHeight="1" x14ac:dyDescent="0.2">
      <c r="A11" s="119">
        <v>4100</v>
      </c>
      <c r="B11" s="219" t="s">
        <v>346</v>
      </c>
      <c r="C11" s="146" t="s">
        <v>345</v>
      </c>
      <c r="D11" s="143">
        <f>SUM(D13,D18,D21)</f>
        <v>71492.800000000003</v>
      </c>
      <c r="E11" s="143">
        <f>SUM(E13,E18,E21)</f>
        <v>71492.800000000003</v>
      </c>
      <c r="F11" s="143" t="s">
        <v>10</v>
      </c>
    </row>
    <row r="12" spans="1:6" x14ac:dyDescent="0.2">
      <c r="A12" s="119"/>
      <c r="B12" s="144" t="s">
        <v>343</v>
      </c>
      <c r="C12" s="142"/>
      <c r="D12" s="143"/>
      <c r="E12" s="143"/>
      <c r="F12" s="143"/>
    </row>
    <row r="13" spans="1:6" ht="24" x14ac:dyDescent="0.2">
      <c r="A13" s="119">
        <v>4110</v>
      </c>
      <c r="B13" s="153" t="s">
        <v>347</v>
      </c>
      <c r="C13" s="146" t="s">
        <v>345</v>
      </c>
      <c r="D13" s="143">
        <f>SUM(D15:D17)</f>
        <v>71492.800000000003</v>
      </c>
      <c r="E13" s="143">
        <f>SUM(E15:E17)</f>
        <v>71492.800000000003</v>
      </c>
      <c r="F13" s="147" t="s">
        <v>151</v>
      </c>
    </row>
    <row r="14" spans="1:6" x14ac:dyDescent="0.2">
      <c r="A14" s="119"/>
      <c r="B14" s="144" t="s">
        <v>156</v>
      </c>
      <c r="C14" s="146"/>
      <c r="D14" s="143"/>
      <c r="E14" s="143"/>
      <c r="F14" s="147"/>
    </row>
    <row r="15" spans="1:6" ht="24" x14ac:dyDescent="0.2">
      <c r="A15" s="119">
        <v>4111</v>
      </c>
      <c r="B15" s="220" t="s">
        <v>348</v>
      </c>
      <c r="C15" s="148" t="s">
        <v>349</v>
      </c>
      <c r="D15" s="28">
        <f>SUM(E15:F15)</f>
        <v>71278.8</v>
      </c>
      <c r="E15" s="212">
        <v>71278.8</v>
      </c>
      <c r="F15" s="147" t="s">
        <v>151</v>
      </c>
    </row>
    <row r="16" spans="1:6" ht="24" x14ac:dyDescent="0.2">
      <c r="A16" s="119">
        <v>4112</v>
      </c>
      <c r="B16" s="220" t="s">
        <v>350</v>
      </c>
      <c r="C16" s="148" t="s">
        <v>351</v>
      </c>
      <c r="D16" s="28">
        <f>SUM(E16:F16)</f>
        <v>214</v>
      </c>
      <c r="E16" s="212">
        <v>214</v>
      </c>
      <c r="F16" s="147" t="s">
        <v>151</v>
      </c>
    </row>
    <row r="17" spans="1:6" x14ac:dyDescent="0.2">
      <c r="A17" s="119">
        <v>4114</v>
      </c>
      <c r="B17" s="220" t="s">
        <v>352</v>
      </c>
      <c r="C17" s="148" t="s">
        <v>353</v>
      </c>
      <c r="D17" s="28">
        <f>SUM(E17:F17)</f>
        <v>0</v>
      </c>
      <c r="E17" s="143"/>
      <c r="F17" s="147" t="s">
        <v>151</v>
      </c>
    </row>
    <row r="18" spans="1:6" ht="13.5" customHeight="1" x14ac:dyDescent="0.2">
      <c r="A18" s="119">
        <v>4120</v>
      </c>
      <c r="B18" s="221" t="s">
        <v>354</v>
      </c>
      <c r="C18" s="146" t="s">
        <v>345</v>
      </c>
      <c r="D18" s="143">
        <f>SUM(D20)</f>
        <v>0</v>
      </c>
      <c r="E18" s="143">
        <f>SUM(E20)</f>
        <v>0</v>
      </c>
      <c r="F18" s="147" t="s">
        <v>151</v>
      </c>
    </row>
    <row r="19" spans="1:6" x14ac:dyDescent="0.2">
      <c r="A19" s="119"/>
      <c r="B19" s="144" t="s">
        <v>156</v>
      </c>
      <c r="C19" s="146"/>
      <c r="D19" s="143"/>
      <c r="E19" s="143"/>
      <c r="F19" s="147"/>
    </row>
    <row r="20" spans="1:6" ht="13.5" customHeight="1" x14ac:dyDescent="0.2">
      <c r="A20" s="119">
        <v>4121</v>
      </c>
      <c r="B20" s="220" t="s">
        <v>355</v>
      </c>
      <c r="C20" s="148" t="s">
        <v>356</v>
      </c>
      <c r="D20" s="28">
        <f>SUM(E20:F20)</f>
        <v>0</v>
      </c>
      <c r="E20" s="143"/>
      <c r="F20" s="147" t="s">
        <v>151</v>
      </c>
    </row>
    <row r="21" spans="1:6" ht="11.25" customHeight="1" x14ac:dyDescent="0.2">
      <c r="A21" s="119">
        <v>4130</v>
      </c>
      <c r="B21" s="221" t="s">
        <v>357</v>
      </c>
      <c r="C21" s="146" t="s">
        <v>345</v>
      </c>
      <c r="D21" s="143">
        <f>SUM(D23)</f>
        <v>0</v>
      </c>
      <c r="E21" s="143">
        <f>SUM(E23)</f>
        <v>0</v>
      </c>
      <c r="F21" s="143" t="s">
        <v>10</v>
      </c>
    </row>
    <row r="22" spans="1:6" x14ac:dyDescent="0.2">
      <c r="A22" s="119"/>
      <c r="B22" s="144" t="s">
        <v>156</v>
      </c>
      <c r="C22" s="146"/>
      <c r="D22" s="143"/>
      <c r="E22" s="143"/>
      <c r="F22" s="147"/>
    </row>
    <row r="23" spans="1:6" ht="13.5" customHeight="1" x14ac:dyDescent="0.2">
      <c r="A23" s="119">
        <v>4131</v>
      </c>
      <c r="B23" s="221" t="s">
        <v>358</v>
      </c>
      <c r="C23" s="148" t="s">
        <v>359</v>
      </c>
      <c r="D23" s="28">
        <f>SUM(E23:F23)</f>
        <v>0</v>
      </c>
      <c r="E23" s="143"/>
      <c r="F23" s="147" t="s">
        <v>10</v>
      </c>
    </row>
    <row r="24" spans="1:6" ht="25.5" customHeight="1" x14ac:dyDescent="0.2">
      <c r="A24" s="119">
        <v>4200</v>
      </c>
      <c r="B24" s="220" t="s">
        <v>360</v>
      </c>
      <c r="C24" s="146" t="s">
        <v>345</v>
      </c>
      <c r="D24" s="143">
        <f>SUM(D26,D35,D40,D50,D53,D57)</f>
        <v>65349.700000000004</v>
      </c>
      <c r="E24" s="143">
        <f>SUM(E26,E35,E40,E50,E53,E57)</f>
        <v>65349.700000000004</v>
      </c>
      <c r="F24" s="147" t="s">
        <v>151</v>
      </c>
    </row>
    <row r="25" spans="1:6" x14ac:dyDescent="0.2">
      <c r="A25" s="119"/>
      <c r="B25" s="144" t="s">
        <v>343</v>
      </c>
      <c r="C25" s="142"/>
      <c r="D25" s="143"/>
      <c r="E25" s="143"/>
      <c r="F25" s="143"/>
    </row>
    <row r="26" spans="1:6" ht="12.75" customHeight="1" x14ac:dyDescent="0.2">
      <c r="A26" s="119">
        <v>4210</v>
      </c>
      <c r="B26" s="221" t="s">
        <v>361</v>
      </c>
      <c r="C26" s="146" t="s">
        <v>345</v>
      </c>
      <c r="D26" s="143">
        <f>SUM(D28:D34)</f>
        <v>42940</v>
      </c>
      <c r="E26" s="143">
        <f>SUM(E28:E34)</f>
        <v>42940</v>
      </c>
      <c r="F26" s="147" t="s">
        <v>151</v>
      </c>
    </row>
    <row r="27" spans="1:6" x14ac:dyDescent="0.2">
      <c r="A27" s="119"/>
      <c r="B27" s="144" t="s">
        <v>156</v>
      </c>
      <c r="C27" s="146"/>
      <c r="D27" s="143"/>
      <c r="E27" s="143"/>
      <c r="F27" s="147"/>
    </row>
    <row r="28" spans="1:6" ht="24" x14ac:dyDescent="0.2">
      <c r="A28" s="119">
        <v>4211</v>
      </c>
      <c r="B28" s="220" t="s">
        <v>362</v>
      </c>
      <c r="C28" s="148" t="s">
        <v>363</v>
      </c>
      <c r="D28" s="28">
        <f t="shared" ref="D28:D34" si="0">SUM(E28:F28)</f>
        <v>0</v>
      </c>
      <c r="E28" s="143"/>
      <c r="F28" s="147" t="s">
        <v>151</v>
      </c>
    </row>
    <row r="29" spans="1:6" x14ac:dyDescent="0.2">
      <c r="A29" s="119">
        <v>4212</v>
      </c>
      <c r="B29" s="221" t="s">
        <v>364</v>
      </c>
      <c r="C29" s="148" t="s">
        <v>365</v>
      </c>
      <c r="D29" s="28">
        <f t="shared" si="0"/>
        <v>7200</v>
      </c>
      <c r="E29" s="212">
        <v>7200</v>
      </c>
      <c r="F29" s="147" t="s">
        <v>151</v>
      </c>
    </row>
    <row r="30" spans="1:6" x14ac:dyDescent="0.2">
      <c r="A30" s="119">
        <v>4213</v>
      </c>
      <c r="B30" s="220" t="s">
        <v>366</v>
      </c>
      <c r="C30" s="148" t="s">
        <v>367</v>
      </c>
      <c r="D30" s="28">
        <f t="shared" si="0"/>
        <v>34220</v>
      </c>
      <c r="E30" s="212">
        <v>34220</v>
      </c>
      <c r="F30" s="147" t="s">
        <v>151</v>
      </c>
    </row>
    <row r="31" spans="1:6" x14ac:dyDescent="0.2">
      <c r="A31" s="119">
        <v>4214</v>
      </c>
      <c r="B31" s="220" t="s">
        <v>368</v>
      </c>
      <c r="C31" s="148" t="s">
        <v>369</v>
      </c>
      <c r="D31" s="28">
        <f t="shared" si="0"/>
        <v>1420</v>
      </c>
      <c r="E31" s="212">
        <v>1420</v>
      </c>
      <c r="F31" s="147" t="s">
        <v>151</v>
      </c>
    </row>
    <row r="32" spans="1:6" x14ac:dyDescent="0.2">
      <c r="A32" s="119">
        <v>4215</v>
      </c>
      <c r="B32" s="220" t="s">
        <v>370</v>
      </c>
      <c r="C32" s="148" t="s">
        <v>371</v>
      </c>
      <c r="D32" s="28">
        <f t="shared" si="0"/>
        <v>100</v>
      </c>
      <c r="E32" s="212">
        <v>100</v>
      </c>
      <c r="F32" s="147" t="s">
        <v>151</v>
      </c>
    </row>
    <row r="33" spans="1:6" ht="17.25" customHeight="1" x14ac:dyDescent="0.2">
      <c r="A33" s="119">
        <v>4216</v>
      </c>
      <c r="B33" s="220" t="s">
        <v>372</v>
      </c>
      <c r="C33" s="148" t="s">
        <v>373</v>
      </c>
      <c r="D33" s="28">
        <f t="shared" si="0"/>
        <v>0</v>
      </c>
      <c r="E33" s="143"/>
      <c r="F33" s="147" t="s">
        <v>151</v>
      </c>
    </row>
    <row r="34" spans="1:6" x14ac:dyDescent="0.2">
      <c r="A34" s="119">
        <v>4217</v>
      </c>
      <c r="B34" s="220" t="s">
        <v>374</v>
      </c>
      <c r="C34" s="148" t="s">
        <v>375</v>
      </c>
      <c r="D34" s="28">
        <f t="shared" si="0"/>
        <v>0</v>
      </c>
      <c r="E34" s="143"/>
      <c r="F34" s="147" t="s">
        <v>151</v>
      </c>
    </row>
    <row r="35" spans="1:6" ht="24" x14ac:dyDescent="0.2">
      <c r="A35" s="119">
        <v>4220</v>
      </c>
      <c r="B35" s="221" t="s">
        <v>376</v>
      </c>
      <c r="C35" s="146" t="s">
        <v>345</v>
      </c>
      <c r="D35" s="143">
        <f>SUM(D37:D39)</f>
        <v>1968</v>
      </c>
      <c r="E35" s="143">
        <f>SUM(E37:E39)</f>
        <v>1968</v>
      </c>
      <c r="F35" s="147" t="s">
        <v>151</v>
      </c>
    </row>
    <row r="36" spans="1:6" x14ac:dyDescent="0.2">
      <c r="A36" s="119"/>
      <c r="B36" s="144" t="s">
        <v>156</v>
      </c>
      <c r="C36" s="146"/>
      <c r="D36" s="143"/>
      <c r="E36" s="143"/>
      <c r="F36" s="147"/>
    </row>
    <row r="37" spans="1:6" x14ac:dyDescent="0.2">
      <c r="A37" s="119">
        <v>4221</v>
      </c>
      <c r="B37" s="220" t="s">
        <v>377</v>
      </c>
      <c r="C37" s="149">
        <v>4221</v>
      </c>
      <c r="D37" s="28">
        <f>SUM(E37:F37)</f>
        <v>1168</v>
      </c>
      <c r="E37" s="143">
        <v>1168</v>
      </c>
      <c r="F37" s="147" t="s">
        <v>151</v>
      </c>
    </row>
    <row r="38" spans="1:6" x14ac:dyDescent="0.2">
      <c r="A38" s="119">
        <v>4222</v>
      </c>
      <c r="B38" s="220" t="s">
        <v>378</v>
      </c>
      <c r="C38" s="148" t="s">
        <v>379</v>
      </c>
      <c r="D38" s="28">
        <f>SUM(E38:F38)</f>
        <v>800</v>
      </c>
      <c r="E38" s="143">
        <v>800</v>
      </c>
      <c r="F38" s="147" t="s">
        <v>151</v>
      </c>
    </row>
    <row r="39" spans="1:6" x14ac:dyDescent="0.2">
      <c r="A39" s="119">
        <v>4223</v>
      </c>
      <c r="B39" s="220" t="s">
        <v>380</v>
      </c>
      <c r="C39" s="148" t="s">
        <v>381</v>
      </c>
      <c r="D39" s="28">
        <f>SUM(E39:F39)</f>
        <v>0</v>
      </c>
      <c r="E39" s="143"/>
      <c r="F39" s="147" t="s">
        <v>151</v>
      </c>
    </row>
    <row r="40" spans="1:6" ht="22.5" customHeight="1" x14ac:dyDescent="0.2">
      <c r="A40" s="119">
        <v>4230</v>
      </c>
      <c r="B40" s="221" t="s">
        <v>382</v>
      </c>
      <c r="C40" s="146" t="s">
        <v>345</v>
      </c>
      <c r="D40" s="143">
        <f>SUM(D42:D49)</f>
        <v>12034.8</v>
      </c>
      <c r="E40" s="143">
        <f>SUM(E42:E49)</f>
        <v>12034.8</v>
      </c>
      <c r="F40" s="147" t="s">
        <v>151</v>
      </c>
    </row>
    <row r="41" spans="1:6" x14ac:dyDescent="0.2">
      <c r="A41" s="119"/>
      <c r="B41" s="144" t="s">
        <v>156</v>
      </c>
      <c r="C41" s="146"/>
      <c r="D41" s="143"/>
      <c r="E41" s="143"/>
      <c r="F41" s="147"/>
    </row>
    <row r="42" spans="1:6" x14ac:dyDescent="0.2">
      <c r="A42" s="119">
        <v>4231</v>
      </c>
      <c r="B42" s="220" t="s">
        <v>383</v>
      </c>
      <c r="C42" s="148" t="s">
        <v>384</v>
      </c>
      <c r="D42" s="28">
        <f>SUM(E42:F42)</f>
        <v>100</v>
      </c>
      <c r="E42" s="143">
        <v>100</v>
      </c>
      <c r="F42" s="147" t="s">
        <v>151</v>
      </c>
    </row>
    <row r="43" spans="1:6" x14ac:dyDescent="0.2">
      <c r="A43" s="119">
        <v>4232</v>
      </c>
      <c r="B43" s="220" t="s">
        <v>385</v>
      </c>
      <c r="C43" s="148" t="s">
        <v>386</v>
      </c>
      <c r="D43" s="28">
        <f t="shared" ref="D43:D49" si="1">SUM(E43:F43)</f>
        <v>412.8</v>
      </c>
      <c r="E43" s="143">
        <v>412.8</v>
      </c>
      <c r="F43" s="147" t="s">
        <v>151</v>
      </c>
    </row>
    <row r="44" spans="1:6" ht="24" x14ac:dyDescent="0.2">
      <c r="A44" s="119">
        <v>4233</v>
      </c>
      <c r="B44" s="220" t="s">
        <v>387</v>
      </c>
      <c r="C44" s="148" t="s">
        <v>388</v>
      </c>
      <c r="D44" s="28">
        <f t="shared" si="1"/>
        <v>100</v>
      </c>
      <c r="E44" s="143">
        <v>100</v>
      </c>
      <c r="F44" s="147" t="s">
        <v>151</v>
      </c>
    </row>
    <row r="45" spans="1:6" x14ac:dyDescent="0.2">
      <c r="A45" s="119">
        <v>4234</v>
      </c>
      <c r="B45" s="220" t="s">
        <v>389</v>
      </c>
      <c r="C45" s="148" t="s">
        <v>390</v>
      </c>
      <c r="D45" s="28">
        <f t="shared" si="1"/>
        <v>1650</v>
      </c>
      <c r="E45" s="143">
        <v>1650</v>
      </c>
      <c r="F45" s="147" t="s">
        <v>151</v>
      </c>
    </row>
    <row r="46" spans="1:6" x14ac:dyDescent="0.2">
      <c r="A46" s="119">
        <v>4235</v>
      </c>
      <c r="B46" s="156" t="s">
        <v>391</v>
      </c>
      <c r="C46" s="150">
        <v>4235</v>
      </c>
      <c r="D46" s="28">
        <f t="shared" si="1"/>
        <v>0</v>
      </c>
      <c r="E46" s="143"/>
      <c r="F46" s="147" t="s">
        <v>151</v>
      </c>
    </row>
    <row r="47" spans="1:6" ht="17.25" customHeight="1" x14ac:dyDescent="0.2">
      <c r="A47" s="119">
        <v>4236</v>
      </c>
      <c r="B47" s="220" t="s">
        <v>392</v>
      </c>
      <c r="C47" s="148" t="s">
        <v>393</v>
      </c>
      <c r="D47" s="28">
        <f t="shared" si="1"/>
        <v>0</v>
      </c>
      <c r="E47" s="143"/>
      <c r="F47" s="147" t="s">
        <v>151</v>
      </c>
    </row>
    <row r="48" spans="1:6" x14ac:dyDescent="0.2">
      <c r="A48" s="119">
        <v>4237</v>
      </c>
      <c r="B48" s="220" t="s">
        <v>394</v>
      </c>
      <c r="C48" s="148" t="s">
        <v>395</v>
      </c>
      <c r="D48" s="28">
        <f t="shared" si="1"/>
        <v>2000</v>
      </c>
      <c r="E48" s="143">
        <v>2000</v>
      </c>
      <c r="F48" s="147" t="s">
        <v>151</v>
      </c>
    </row>
    <row r="49" spans="1:6" x14ac:dyDescent="0.2">
      <c r="A49" s="119">
        <v>4238</v>
      </c>
      <c r="B49" s="220" t="s">
        <v>396</v>
      </c>
      <c r="C49" s="148" t="s">
        <v>397</v>
      </c>
      <c r="D49" s="28">
        <f t="shared" si="1"/>
        <v>7772</v>
      </c>
      <c r="E49" s="143">
        <v>7772</v>
      </c>
      <c r="F49" s="147" t="s">
        <v>151</v>
      </c>
    </row>
    <row r="50" spans="1:6" ht="24" x14ac:dyDescent="0.2">
      <c r="A50" s="119">
        <v>4240</v>
      </c>
      <c r="B50" s="221" t="s">
        <v>398</v>
      </c>
      <c r="C50" s="146" t="s">
        <v>345</v>
      </c>
      <c r="D50" s="143">
        <f>SUM(D52)</f>
        <v>3066</v>
      </c>
      <c r="E50" s="143">
        <f>SUM(E52)</f>
        <v>3066</v>
      </c>
      <c r="F50" s="147" t="s">
        <v>151</v>
      </c>
    </row>
    <row r="51" spans="1:6" x14ac:dyDescent="0.2">
      <c r="A51" s="119"/>
      <c r="B51" s="144" t="s">
        <v>156</v>
      </c>
      <c r="C51" s="146"/>
      <c r="D51" s="143"/>
      <c r="E51" s="143"/>
      <c r="F51" s="147"/>
    </row>
    <row r="52" spans="1:6" x14ac:dyDescent="0.2">
      <c r="A52" s="119">
        <v>4241</v>
      </c>
      <c r="B52" s="220" t="s">
        <v>399</v>
      </c>
      <c r="C52" s="148" t="s">
        <v>400</v>
      </c>
      <c r="D52" s="28">
        <f>SUM(E52:F52)</f>
        <v>3066</v>
      </c>
      <c r="E52" s="143">
        <v>3066</v>
      </c>
      <c r="F52" s="147" t="s">
        <v>151</v>
      </c>
    </row>
    <row r="53" spans="1:6" ht="28.5" customHeight="1" x14ac:dyDescent="0.2">
      <c r="A53" s="119">
        <v>4250</v>
      </c>
      <c r="B53" s="221" t="s">
        <v>401</v>
      </c>
      <c r="C53" s="146" t="s">
        <v>345</v>
      </c>
      <c r="D53" s="143">
        <f>SUM(D55:D56)</f>
        <v>2390.9</v>
      </c>
      <c r="E53" s="143">
        <f>SUM(E55:E56)</f>
        <v>2390.9</v>
      </c>
      <c r="F53" s="147" t="s">
        <v>151</v>
      </c>
    </row>
    <row r="54" spans="1:6" x14ac:dyDescent="0.2">
      <c r="A54" s="119"/>
      <c r="B54" s="144" t="s">
        <v>156</v>
      </c>
      <c r="C54" s="146"/>
      <c r="D54" s="143"/>
      <c r="E54" s="143"/>
      <c r="F54" s="147"/>
    </row>
    <row r="55" spans="1:6" ht="24" x14ac:dyDescent="0.2">
      <c r="A55" s="119">
        <v>4251</v>
      </c>
      <c r="B55" s="220" t="s">
        <v>402</v>
      </c>
      <c r="C55" s="148" t="s">
        <v>403</v>
      </c>
      <c r="D55" s="28">
        <f>SUM(E55:F55)</f>
        <v>500</v>
      </c>
      <c r="E55" s="143">
        <v>500</v>
      </c>
      <c r="F55" s="147" t="s">
        <v>151</v>
      </c>
    </row>
    <row r="56" spans="1:6" ht="24" x14ac:dyDescent="0.2">
      <c r="A56" s="119">
        <v>4252</v>
      </c>
      <c r="B56" s="220" t="s">
        <v>404</v>
      </c>
      <c r="C56" s="148" t="s">
        <v>405</v>
      </c>
      <c r="D56" s="28">
        <f>SUM(E56:F56)</f>
        <v>1890.9</v>
      </c>
      <c r="E56" s="143">
        <v>1890.9</v>
      </c>
      <c r="F56" s="147" t="s">
        <v>151</v>
      </c>
    </row>
    <row r="57" spans="1:6" ht="10.5" customHeight="1" x14ac:dyDescent="0.2">
      <c r="A57" s="119">
        <v>4260</v>
      </c>
      <c r="B57" s="221" t="s">
        <v>406</v>
      </c>
      <c r="C57" s="146" t="s">
        <v>345</v>
      </c>
      <c r="D57" s="143">
        <f>SUM(D59:D66)</f>
        <v>2950</v>
      </c>
      <c r="E57" s="143">
        <f>SUM(E59:E66)</f>
        <v>2950</v>
      </c>
      <c r="F57" s="147" t="s">
        <v>151</v>
      </c>
    </row>
    <row r="58" spans="1:6" x14ac:dyDescent="0.2">
      <c r="A58" s="119"/>
      <c r="B58" s="144" t="s">
        <v>156</v>
      </c>
      <c r="C58" s="146"/>
      <c r="D58" s="143"/>
      <c r="E58" s="143"/>
      <c r="F58" s="147"/>
    </row>
    <row r="59" spans="1:6" x14ac:dyDescent="0.2">
      <c r="A59" s="119">
        <v>4261</v>
      </c>
      <c r="B59" s="220" t="s">
        <v>407</v>
      </c>
      <c r="C59" s="148" t="s">
        <v>408</v>
      </c>
      <c r="D59" s="28">
        <f t="shared" ref="D59:D66" si="2">SUM(E59:F59)</f>
        <v>850</v>
      </c>
      <c r="E59" s="143">
        <v>850</v>
      </c>
      <c r="F59" s="147" t="s">
        <v>151</v>
      </c>
    </row>
    <row r="60" spans="1:6" x14ac:dyDescent="0.2">
      <c r="A60" s="119">
        <v>4262</v>
      </c>
      <c r="B60" s="220" t="s">
        <v>409</v>
      </c>
      <c r="C60" s="148" t="s">
        <v>410</v>
      </c>
      <c r="D60" s="28">
        <f t="shared" si="2"/>
        <v>0</v>
      </c>
      <c r="E60" s="143"/>
      <c r="F60" s="147" t="s">
        <v>151</v>
      </c>
    </row>
    <row r="61" spans="1:6" ht="24" x14ac:dyDescent="0.2">
      <c r="A61" s="119">
        <v>4263</v>
      </c>
      <c r="B61" s="220" t="s">
        <v>411</v>
      </c>
      <c r="C61" s="148" t="s">
        <v>412</v>
      </c>
      <c r="D61" s="28">
        <f t="shared" si="2"/>
        <v>0</v>
      </c>
      <c r="E61" s="143"/>
      <c r="F61" s="147" t="s">
        <v>151</v>
      </c>
    </row>
    <row r="62" spans="1:6" x14ac:dyDescent="0.2">
      <c r="A62" s="119">
        <v>4264</v>
      </c>
      <c r="B62" s="220" t="s">
        <v>413</v>
      </c>
      <c r="C62" s="148" t="s">
        <v>414</v>
      </c>
      <c r="D62" s="28">
        <f t="shared" si="2"/>
        <v>1600</v>
      </c>
      <c r="E62" s="143">
        <v>1600</v>
      </c>
      <c r="F62" s="147" t="s">
        <v>151</v>
      </c>
    </row>
    <row r="63" spans="1:6" ht="24" x14ac:dyDescent="0.2">
      <c r="A63" s="119">
        <v>4265</v>
      </c>
      <c r="B63" s="220" t="s">
        <v>415</v>
      </c>
      <c r="C63" s="148" t="s">
        <v>416</v>
      </c>
      <c r="D63" s="28">
        <f t="shared" si="2"/>
        <v>0</v>
      </c>
      <c r="E63" s="143"/>
      <c r="F63" s="147" t="s">
        <v>151</v>
      </c>
    </row>
    <row r="64" spans="1:6" x14ac:dyDescent="0.2">
      <c r="A64" s="119">
        <v>4266</v>
      </c>
      <c r="B64" s="220" t="s">
        <v>417</v>
      </c>
      <c r="C64" s="148" t="s">
        <v>418</v>
      </c>
      <c r="D64" s="28">
        <f t="shared" si="2"/>
        <v>0</v>
      </c>
      <c r="E64" s="143"/>
      <c r="F64" s="147" t="s">
        <v>151</v>
      </c>
    </row>
    <row r="65" spans="1:6" x14ac:dyDescent="0.2">
      <c r="A65" s="119">
        <v>4267</v>
      </c>
      <c r="B65" s="220" t="s">
        <v>419</v>
      </c>
      <c r="C65" s="148" t="s">
        <v>420</v>
      </c>
      <c r="D65" s="28">
        <f t="shared" si="2"/>
        <v>300</v>
      </c>
      <c r="E65" s="143">
        <v>300</v>
      </c>
      <c r="F65" s="147" t="s">
        <v>151</v>
      </c>
    </row>
    <row r="66" spans="1:6" x14ac:dyDescent="0.2">
      <c r="A66" s="119">
        <v>4268</v>
      </c>
      <c r="B66" s="220" t="s">
        <v>421</v>
      </c>
      <c r="C66" s="148" t="s">
        <v>422</v>
      </c>
      <c r="D66" s="28">
        <f t="shared" si="2"/>
        <v>200</v>
      </c>
      <c r="E66" s="143">
        <v>200</v>
      </c>
      <c r="F66" s="147" t="s">
        <v>151</v>
      </c>
    </row>
    <row r="67" spans="1:6" ht="11.25" customHeight="1" x14ac:dyDescent="0.2">
      <c r="A67" s="119">
        <v>4300</v>
      </c>
      <c r="B67" s="221" t="s">
        <v>423</v>
      </c>
      <c r="C67" s="146" t="s">
        <v>345</v>
      </c>
      <c r="D67" s="143">
        <f>SUM(D69,D73,D77)</f>
        <v>0</v>
      </c>
      <c r="E67" s="143">
        <f>SUM(E69,E73,E77)</f>
        <v>0</v>
      </c>
      <c r="F67" s="147" t="s">
        <v>151</v>
      </c>
    </row>
    <row r="68" spans="1:6" x14ac:dyDescent="0.2">
      <c r="A68" s="119"/>
      <c r="B68" s="144" t="s">
        <v>343</v>
      </c>
      <c r="C68" s="142"/>
      <c r="D68" s="143"/>
      <c r="E68" s="143"/>
      <c r="F68" s="143"/>
    </row>
    <row r="69" spans="1:6" x14ac:dyDescent="0.2">
      <c r="A69" s="119">
        <v>4310</v>
      </c>
      <c r="B69" s="221" t="s">
        <v>424</v>
      </c>
      <c r="C69" s="146" t="s">
        <v>345</v>
      </c>
      <c r="D69" s="143">
        <f>SUM(D71:D72)</f>
        <v>0</v>
      </c>
      <c r="E69" s="143">
        <f>SUM(E71:E72)</f>
        <v>0</v>
      </c>
      <c r="F69" s="143" t="s">
        <v>10</v>
      </c>
    </row>
    <row r="70" spans="1:6" x14ac:dyDescent="0.2">
      <c r="A70" s="119"/>
      <c r="B70" s="144" t="s">
        <v>156</v>
      </c>
      <c r="C70" s="146"/>
      <c r="D70" s="143"/>
      <c r="E70" s="143"/>
      <c r="F70" s="147"/>
    </row>
    <row r="71" spans="1:6" x14ac:dyDescent="0.2">
      <c r="A71" s="119">
        <v>4311</v>
      </c>
      <c r="B71" s="220" t="s">
        <v>425</v>
      </c>
      <c r="C71" s="148" t="s">
        <v>426</v>
      </c>
      <c r="D71" s="28">
        <f>SUM(E71:F71)</f>
        <v>0</v>
      </c>
      <c r="E71" s="143"/>
      <c r="F71" s="147" t="s">
        <v>151</v>
      </c>
    </row>
    <row r="72" spans="1:6" x14ac:dyDescent="0.2">
      <c r="A72" s="119">
        <v>4312</v>
      </c>
      <c r="B72" s="220" t="s">
        <v>427</v>
      </c>
      <c r="C72" s="148" t="s">
        <v>428</v>
      </c>
      <c r="D72" s="28">
        <f>SUM(E72:F72)</f>
        <v>0</v>
      </c>
      <c r="E72" s="143"/>
      <c r="F72" s="147" t="s">
        <v>151</v>
      </c>
    </row>
    <row r="73" spans="1:6" x14ac:dyDescent="0.2">
      <c r="A73" s="119">
        <v>4320</v>
      </c>
      <c r="B73" s="221" t="s">
        <v>429</v>
      </c>
      <c r="C73" s="146" t="s">
        <v>345</v>
      </c>
      <c r="D73" s="143">
        <f>SUM(D75:D76)</f>
        <v>0</v>
      </c>
      <c r="E73" s="143">
        <f>SUM(E75:E76)</f>
        <v>0</v>
      </c>
      <c r="F73" s="143" t="s">
        <v>10</v>
      </c>
    </row>
    <row r="74" spans="1:6" x14ac:dyDescent="0.2">
      <c r="A74" s="119"/>
      <c r="B74" s="144" t="s">
        <v>156</v>
      </c>
      <c r="C74" s="146"/>
      <c r="D74" s="143"/>
      <c r="E74" s="143"/>
      <c r="F74" s="147"/>
    </row>
    <row r="75" spans="1:6" ht="15.75" customHeight="1" x14ac:dyDescent="0.2">
      <c r="A75" s="119">
        <v>4321</v>
      </c>
      <c r="B75" s="220" t="s">
        <v>430</v>
      </c>
      <c r="C75" s="148" t="s">
        <v>431</v>
      </c>
      <c r="D75" s="28">
        <f>SUM(E75:F75)</f>
        <v>0</v>
      </c>
      <c r="E75" s="143"/>
      <c r="F75" s="147" t="s">
        <v>151</v>
      </c>
    </row>
    <row r="76" spans="1:6" x14ac:dyDescent="0.2">
      <c r="A76" s="119">
        <v>4322</v>
      </c>
      <c r="B76" s="220" t="s">
        <v>432</v>
      </c>
      <c r="C76" s="148" t="s">
        <v>433</v>
      </c>
      <c r="D76" s="28">
        <f>SUM(E76:F76)</f>
        <v>0</v>
      </c>
      <c r="E76" s="143"/>
      <c r="F76" s="147" t="s">
        <v>151</v>
      </c>
    </row>
    <row r="77" spans="1:6" ht="12" customHeight="1" x14ac:dyDescent="0.2">
      <c r="A77" s="119">
        <v>4330</v>
      </c>
      <c r="B77" s="221" t="s">
        <v>434</v>
      </c>
      <c r="C77" s="146" t="s">
        <v>345</v>
      </c>
      <c r="D77" s="143">
        <f>SUM(D79:D81)</f>
        <v>0</v>
      </c>
      <c r="E77" s="143">
        <f>SUM(E79:E81)</f>
        <v>0</v>
      </c>
      <c r="F77" s="147" t="s">
        <v>151</v>
      </c>
    </row>
    <row r="78" spans="1:6" x14ac:dyDescent="0.2">
      <c r="A78" s="119"/>
      <c r="B78" s="144" t="s">
        <v>156</v>
      </c>
      <c r="C78" s="146"/>
      <c r="D78" s="143"/>
      <c r="E78" s="143"/>
      <c r="F78" s="147"/>
    </row>
    <row r="79" spans="1:6" ht="24" x14ac:dyDescent="0.2">
      <c r="A79" s="119">
        <v>4331</v>
      </c>
      <c r="B79" s="220" t="s">
        <v>435</v>
      </c>
      <c r="C79" s="148" t="s">
        <v>436</v>
      </c>
      <c r="D79" s="28">
        <f>SUM(E79:F79)</f>
        <v>0</v>
      </c>
      <c r="E79" s="143"/>
      <c r="F79" s="147" t="s">
        <v>151</v>
      </c>
    </row>
    <row r="80" spans="1:6" x14ac:dyDescent="0.2">
      <c r="A80" s="119">
        <v>4332</v>
      </c>
      <c r="B80" s="220" t="s">
        <v>437</v>
      </c>
      <c r="C80" s="148" t="s">
        <v>438</v>
      </c>
      <c r="D80" s="28">
        <f>SUM(E80:F80)</f>
        <v>0</v>
      </c>
      <c r="E80" s="143"/>
      <c r="F80" s="147" t="s">
        <v>151</v>
      </c>
    </row>
    <row r="81" spans="1:6" x14ac:dyDescent="0.2">
      <c r="A81" s="119">
        <v>4333</v>
      </c>
      <c r="B81" s="220" t="s">
        <v>439</v>
      </c>
      <c r="C81" s="148" t="s">
        <v>440</v>
      </c>
      <c r="D81" s="28">
        <f>SUM(E81:F81)</f>
        <v>0</v>
      </c>
      <c r="E81" s="143"/>
      <c r="F81" s="147" t="s">
        <v>151</v>
      </c>
    </row>
    <row r="82" spans="1:6" x14ac:dyDescent="0.2">
      <c r="A82" s="119">
        <v>4400</v>
      </c>
      <c r="B82" s="220" t="s">
        <v>441</v>
      </c>
      <c r="C82" s="146" t="s">
        <v>345</v>
      </c>
      <c r="D82" s="143">
        <f>SUM(D84,D88)</f>
        <v>287063</v>
      </c>
      <c r="E82" s="143">
        <f>SUM(E84,E88)</f>
        <v>287063</v>
      </c>
      <c r="F82" s="147" t="s">
        <v>151</v>
      </c>
    </row>
    <row r="83" spans="1:6" x14ac:dyDescent="0.2">
      <c r="A83" s="119"/>
      <c r="B83" s="144" t="s">
        <v>343</v>
      </c>
      <c r="C83" s="142"/>
      <c r="D83" s="143"/>
      <c r="E83" s="143"/>
      <c r="F83" s="143"/>
    </row>
    <row r="84" spans="1:6" ht="24" x14ac:dyDescent="0.2">
      <c r="A84" s="119">
        <v>4410</v>
      </c>
      <c r="B84" s="221" t="s">
        <v>442</v>
      </c>
      <c r="C84" s="146" t="s">
        <v>345</v>
      </c>
      <c r="D84" s="143">
        <f>SUM(D86:D87)</f>
        <v>287063</v>
      </c>
      <c r="E84" s="143">
        <f>SUM(E86:E87)</f>
        <v>287063</v>
      </c>
      <c r="F84" s="143" t="s">
        <v>10</v>
      </c>
    </row>
    <row r="85" spans="1:6" x14ac:dyDescent="0.2">
      <c r="A85" s="119"/>
      <c r="B85" s="144" t="s">
        <v>156</v>
      </c>
      <c r="C85" s="146"/>
      <c r="D85" s="143"/>
      <c r="E85" s="143"/>
      <c r="F85" s="147"/>
    </row>
    <row r="86" spans="1:6" ht="24" x14ac:dyDescent="0.2">
      <c r="A86" s="119">
        <v>4411</v>
      </c>
      <c r="B86" s="220" t="s">
        <v>443</v>
      </c>
      <c r="C86" s="148" t="s">
        <v>444</v>
      </c>
      <c r="D86" s="28">
        <f>SUM(E86:F86)</f>
        <v>287063</v>
      </c>
      <c r="E86" s="143">
        <v>287063</v>
      </c>
      <c r="F86" s="147" t="s">
        <v>151</v>
      </c>
    </row>
    <row r="87" spans="1:6" ht="24" x14ac:dyDescent="0.2">
      <c r="A87" s="119">
        <v>4412</v>
      </c>
      <c r="B87" s="220" t="s">
        <v>445</v>
      </c>
      <c r="C87" s="148" t="s">
        <v>446</v>
      </c>
      <c r="D87" s="28">
        <f>SUM(E87:F87)</f>
        <v>0</v>
      </c>
      <c r="E87" s="143"/>
      <c r="F87" s="147" t="s">
        <v>151</v>
      </c>
    </row>
    <row r="88" spans="1:6" ht="24" x14ac:dyDescent="0.2">
      <c r="A88" s="119">
        <v>4420</v>
      </c>
      <c r="B88" s="221" t="s">
        <v>447</v>
      </c>
      <c r="C88" s="146" t="s">
        <v>345</v>
      </c>
      <c r="D88" s="143">
        <f>SUM(D90:D91)</f>
        <v>0</v>
      </c>
      <c r="E88" s="143">
        <f>SUM(E90:E91)</f>
        <v>0</v>
      </c>
      <c r="F88" s="143" t="s">
        <v>10</v>
      </c>
    </row>
    <row r="89" spans="1:6" x14ac:dyDescent="0.2">
      <c r="A89" s="119"/>
      <c r="B89" s="144" t="s">
        <v>156</v>
      </c>
      <c r="C89" s="146"/>
      <c r="D89" s="143"/>
      <c r="E89" s="143"/>
      <c r="F89" s="147"/>
    </row>
    <row r="90" spans="1:6" ht="24" x14ac:dyDescent="0.2">
      <c r="A90" s="119">
        <v>4421</v>
      </c>
      <c r="B90" s="220" t="s">
        <v>448</v>
      </c>
      <c r="C90" s="148" t="s">
        <v>449</v>
      </c>
      <c r="D90" s="28">
        <f>SUM(E90:F90)</f>
        <v>0</v>
      </c>
      <c r="E90" s="143"/>
      <c r="F90" s="147" t="s">
        <v>151</v>
      </c>
    </row>
    <row r="91" spans="1:6" ht="24" x14ac:dyDescent="0.2">
      <c r="A91" s="119">
        <v>4422</v>
      </c>
      <c r="B91" s="220" t="s">
        <v>450</v>
      </c>
      <c r="C91" s="148" t="s">
        <v>451</v>
      </c>
      <c r="D91" s="28">
        <f>SUM(E91:F91)</f>
        <v>0</v>
      </c>
      <c r="E91" s="143"/>
      <c r="F91" s="147" t="s">
        <v>151</v>
      </c>
    </row>
    <row r="92" spans="1:6" ht="12.75" customHeight="1" x14ac:dyDescent="0.2">
      <c r="A92" s="119">
        <v>4500</v>
      </c>
      <c r="B92" s="220" t="s">
        <v>452</v>
      </c>
      <c r="C92" s="146" t="s">
        <v>345</v>
      </c>
      <c r="D92" s="143">
        <f>SUM(D94,D98,D102,D113)</f>
        <v>500</v>
      </c>
      <c r="E92" s="143">
        <f>SUM(E94,E98,E102,E113)</f>
        <v>500</v>
      </c>
      <c r="F92" s="147" t="s">
        <v>151</v>
      </c>
    </row>
    <row r="93" spans="1:6" x14ac:dyDescent="0.2">
      <c r="A93" s="119"/>
      <c r="B93" s="144" t="s">
        <v>343</v>
      </c>
      <c r="C93" s="142"/>
      <c r="D93" s="143"/>
      <c r="E93" s="143"/>
      <c r="F93" s="143"/>
    </row>
    <row r="94" spans="1:6" ht="24" x14ac:dyDescent="0.2">
      <c r="A94" s="119">
        <v>4510</v>
      </c>
      <c r="B94" s="221" t="s">
        <v>453</v>
      </c>
      <c r="C94" s="146" t="s">
        <v>345</v>
      </c>
      <c r="D94" s="143">
        <f>SUM(D96:D97)</f>
        <v>0</v>
      </c>
      <c r="E94" s="143">
        <f>SUM(E96:E97)</f>
        <v>0</v>
      </c>
      <c r="F94" s="143" t="s">
        <v>10</v>
      </c>
    </row>
    <row r="95" spans="1:6" x14ac:dyDescent="0.2">
      <c r="A95" s="119"/>
      <c r="B95" s="144" t="s">
        <v>156</v>
      </c>
      <c r="C95" s="146"/>
      <c r="D95" s="143"/>
      <c r="E95" s="143"/>
      <c r="F95" s="147"/>
    </row>
    <row r="96" spans="1:6" ht="24" x14ac:dyDescent="0.2">
      <c r="A96" s="119">
        <v>4511</v>
      </c>
      <c r="B96" s="222" t="s">
        <v>454</v>
      </c>
      <c r="C96" s="148" t="s">
        <v>455</v>
      </c>
      <c r="D96" s="28">
        <f>SUM(E96:F96)</f>
        <v>0</v>
      </c>
      <c r="E96" s="151"/>
      <c r="F96" s="147" t="s">
        <v>151</v>
      </c>
    </row>
    <row r="97" spans="1:6" ht="24" x14ac:dyDescent="0.2">
      <c r="A97" s="119">
        <v>4512</v>
      </c>
      <c r="B97" s="220" t="s">
        <v>456</v>
      </c>
      <c r="C97" s="148" t="s">
        <v>457</v>
      </c>
      <c r="D97" s="28">
        <f>SUM(E97:F97)</f>
        <v>0</v>
      </c>
      <c r="E97" s="151"/>
      <c r="F97" s="147" t="s">
        <v>151</v>
      </c>
    </row>
    <row r="98" spans="1:6" ht="24" x14ac:dyDescent="0.2">
      <c r="A98" s="119">
        <v>4520</v>
      </c>
      <c r="B98" s="221" t="s">
        <v>458</v>
      </c>
      <c r="C98" s="146" t="s">
        <v>345</v>
      </c>
      <c r="D98" s="143">
        <f>SUM(D100:D101)</f>
        <v>0</v>
      </c>
      <c r="E98" s="143">
        <f>SUM(E100:E101)</f>
        <v>0</v>
      </c>
      <c r="F98" s="143" t="s">
        <v>10</v>
      </c>
    </row>
    <row r="99" spans="1:6" x14ac:dyDescent="0.2">
      <c r="A99" s="119"/>
      <c r="B99" s="144" t="s">
        <v>156</v>
      </c>
      <c r="C99" s="146"/>
      <c r="D99" s="143"/>
      <c r="E99" s="143"/>
      <c r="F99" s="147"/>
    </row>
    <row r="100" spans="1:6" ht="25.5" customHeight="1" x14ac:dyDescent="0.2">
      <c r="A100" s="119">
        <v>4521</v>
      </c>
      <c r="B100" s="220" t="s">
        <v>459</v>
      </c>
      <c r="C100" s="148" t="s">
        <v>460</v>
      </c>
      <c r="D100" s="28">
        <f>SUM(E100:F100)</f>
        <v>0</v>
      </c>
      <c r="E100" s="143"/>
      <c r="F100" s="147" t="s">
        <v>151</v>
      </c>
    </row>
    <row r="101" spans="1:6" ht="24" x14ac:dyDescent="0.2">
      <c r="A101" s="119">
        <v>4522</v>
      </c>
      <c r="B101" s="220" t="s">
        <v>461</v>
      </c>
      <c r="C101" s="148" t="s">
        <v>462</v>
      </c>
      <c r="D101" s="28">
        <f>SUM(E101:F101)</f>
        <v>0</v>
      </c>
      <c r="E101" s="152"/>
      <c r="F101" s="147" t="s">
        <v>151</v>
      </c>
    </row>
    <row r="102" spans="1:6" ht="26.25" customHeight="1" x14ac:dyDescent="0.2">
      <c r="A102" s="119">
        <v>4530</v>
      </c>
      <c r="B102" s="221" t="s">
        <v>463</v>
      </c>
      <c r="C102" s="146" t="s">
        <v>345</v>
      </c>
      <c r="D102" s="143">
        <f>SUM(D104:D106)</f>
        <v>500</v>
      </c>
      <c r="E102" s="143">
        <f>SUM(E104:E106)</f>
        <v>500</v>
      </c>
      <c r="F102" s="147" t="s">
        <v>151</v>
      </c>
    </row>
    <row r="103" spans="1:6" x14ac:dyDescent="0.2">
      <c r="A103" s="119"/>
      <c r="B103" s="144" t="s">
        <v>156</v>
      </c>
      <c r="C103" s="146"/>
      <c r="D103" s="143"/>
      <c r="E103" s="143"/>
      <c r="F103" s="147" t="s">
        <v>151</v>
      </c>
    </row>
    <row r="104" spans="1:6" ht="38.25" customHeight="1" x14ac:dyDescent="0.2">
      <c r="A104" s="119">
        <v>4531</v>
      </c>
      <c r="B104" s="156" t="s">
        <v>464</v>
      </c>
      <c r="C104" s="148" t="s">
        <v>465</v>
      </c>
      <c r="D104" s="28">
        <f>SUM(E104:F104)</f>
        <v>0</v>
      </c>
      <c r="E104" s="143"/>
      <c r="F104" s="147" t="s">
        <v>151</v>
      </c>
    </row>
    <row r="105" spans="1:6" ht="38.25" customHeight="1" x14ac:dyDescent="0.2">
      <c r="A105" s="119">
        <v>4532</v>
      </c>
      <c r="B105" s="156" t="s">
        <v>466</v>
      </c>
      <c r="C105" s="148" t="s">
        <v>467</v>
      </c>
      <c r="D105" s="28">
        <f>SUM(E105:F105)</f>
        <v>0</v>
      </c>
      <c r="E105" s="143"/>
      <c r="F105" s="147" t="s">
        <v>151</v>
      </c>
    </row>
    <row r="106" spans="1:6" ht="14.25" customHeight="1" x14ac:dyDescent="0.2">
      <c r="A106" s="119">
        <v>4533</v>
      </c>
      <c r="B106" s="156" t="s">
        <v>468</v>
      </c>
      <c r="C106" s="148" t="s">
        <v>469</v>
      </c>
      <c r="D106" s="143">
        <f>SUM(D108,D111,D112)</f>
        <v>500</v>
      </c>
      <c r="E106" s="143">
        <f>SUM(E108,E111,E112)</f>
        <v>500</v>
      </c>
      <c r="F106" s="147" t="s">
        <v>151</v>
      </c>
    </row>
    <row r="107" spans="1:6" x14ac:dyDescent="0.2">
      <c r="A107" s="119"/>
      <c r="B107" s="144" t="s">
        <v>343</v>
      </c>
      <c r="C107" s="148"/>
      <c r="D107" s="143"/>
      <c r="E107" s="143"/>
      <c r="F107" s="147" t="s">
        <v>151</v>
      </c>
    </row>
    <row r="108" spans="1:6" ht="13.5" customHeight="1" x14ac:dyDescent="0.2">
      <c r="A108" s="119">
        <v>4534</v>
      </c>
      <c r="B108" s="144" t="s">
        <v>470</v>
      </c>
      <c r="C108" s="148"/>
      <c r="D108" s="143">
        <f>SUM(D110:D110)</f>
        <v>0</v>
      </c>
      <c r="E108" s="143">
        <f>SUM(E110:E110)</f>
        <v>0</v>
      </c>
      <c r="F108" s="147" t="s">
        <v>151</v>
      </c>
    </row>
    <row r="109" spans="1:6" x14ac:dyDescent="0.2">
      <c r="A109" s="119"/>
      <c r="B109" s="144" t="s">
        <v>471</v>
      </c>
      <c r="C109" s="148"/>
      <c r="D109" s="143"/>
      <c r="E109" s="143"/>
      <c r="F109" s="147" t="s">
        <v>151</v>
      </c>
    </row>
    <row r="110" spans="1:6" x14ac:dyDescent="0.2">
      <c r="A110" s="119">
        <v>4536</v>
      </c>
      <c r="B110" s="144" t="s">
        <v>472</v>
      </c>
      <c r="C110" s="148"/>
      <c r="D110" s="28">
        <f>SUM(E110:F110)</f>
        <v>0</v>
      </c>
      <c r="E110" s="143"/>
      <c r="F110" s="147" t="s">
        <v>151</v>
      </c>
    </row>
    <row r="111" spans="1:6" x14ac:dyDescent="0.2">
      <c r="A111" s="119">
        <v>4537</v>
      </c>
      <c r="B111" s="144" t="s">
        <v>473</v>
      </c>
      <c r="C111" s="148"/>
      <c r="D111" s="28">
        <f>SUM(E111:F111)</f>
        <v>0</v>
      </c>
      <c r="E111" s="143"/>
      <c r="F111" s="147" t="s">
        <v>151</v>
      </c>
    </row>
    <row r="112" spans="1:6" x14ac:dyDescent="0.2">
      <c r="A112" s="119">
        <v>4538</v>
      </c>
      <c r="B112" s="144" t="s">
        <v>474</v>
      </c>
      <c r="C112" s="148"/>
      <c r="D112" s="28">
        <f>SUM(E112:F112)</f>
        <v>500</v>
      </c>
      <c r="E112" s="143">
        <v>500</v>
      </c>
      <c r="F112" s="147" t="s">
        <v>151</v>
      </c>
    </row>
    <row r="113" spans="1:6" ht="24" x14ac:dyDescent="0.2">
      <c r="A113" s="119">
        <v>4540</v>
      </c>
      <c r="B113" s="221" t="s">
        <v>475</v>
      </c>
      <c r="C113" s="146" t="s">
        <v>345</v>
      </c>
      <c r="D113" s="143">
        <f>SUM(D115:D117)</f>
        <v>0</v>
      </c>
      <c r="E113" s="207">
        <f>E115+E116+E117</f>
        <v>0</v>
      </c>
      <c r="F113" s="147" t="s">
        <v>151</v>
      </c>
    </row>
    <row r="114" spans="1:6" x14ac:dyDescent="0.2">
      <c r="A114" s="119"/>
      <c r="B114" s="144" t="s">
        <v>156</v>
      </c>
      <c r="C114" s="146"/>
      <c r="D114" s="143"/>
      <c r="E114" s="143"/>
      <c r="F114" s="147"/>
    </row>
    <row r="115" spans="1:6" ht="38.25" customHeight="1" x14ac:dyDescent="0.2">
      <c r="A115" s="119">
        <v>4541</v>
      </c>
      <c r="B115" s="156" t="s">
        <v>476</v>
      </c>
      <c r="C115" s="148" t="s">
        <v>477</v>
      </c>
      <c r="D115" s="28">
        <f>SUM(E115:F115)</f>
        <v>0</v>
      </c>
      <c r="E115" s="206"/>
      <c r="F115" s="147" t="s">
        <v>151</v>
      </c>
    </row>
    <row r="116" spans="1:6" ht="38.25" customHeight="1" x14ac:dyDescent="0.2">
      <c r="A116" s="119">
        <v>4542</v>
      </c>
      <c r="B116" s="156" t="s">
        <v>478</v>
      </c>
      <c r="C116" s="148" t="s">
        <v>479</v>
      </c>
      <c r="D116" s="28">
        <f>SUM(E116:F116)</f>
        <v>0</v>
      </c>
      <c r="E116" s="206"/>
      <c r="F116" s="147" t="s">
        <v>151</v>
      </c>
    </row>
    <row r="117" spans="1:6" ht="13.5" customHeight="1" x14ac:dyDescent="0.2">
      <c r="A117" s="119">
        <v>4543</v>
      </c>
      <c r="B117" s="156" t="s">
        <v>480</v>
      </c>
      <c r="C117" s="148" t="s">
        <v>481</v>
      </c>
      <c r="D117" s="143">
        <f>SUM(D119,D122,D123)</f>
        <v>0</v>
      </c>
      <c r="E117" s="208">
        <f>E119</f>
        <v>0</v>
      </c>
      <c r="F117" s="147" t="s">
        <v>151</v>
      </c>
    </row>
    <row r="118" spans="1:6" x14ac:dyDescent="0.2">
      <c r="A118" s="119"/>
      <c r="B118" s="144" t="s">
        <v>343</v>
      </c>
      <c r="C118" s="148"/>
      <c r="D118" s="143"/>
      <c r="E118" s="143"/>
      <c r="F118" s="147"/>
    </row>
    <row r="119" spans="1:6" ht="12.75" customHeight="1" x14ac:dyDescent="0.2">
      <c r="A119" s="119">
        <v>4544</v>
      </c>
      <c r="B119" s="144" t="s">
        <v>482</v>
      </c>
      <c r="C119" s="148"/>
      <c r="D119" s="143">
        <f>SUM(D121:D121)</f>
        <v>0</v>
      </c>
      <c r="E119" s="208">
        <f>E121+E122+E123</f>
        <v>0</v>
      </c>
      <c r="F119" s="147" t="s">
        <v>151</v>
      </c>
    </row>
    <row r="120" spans="1:6" x14ac:dyDescent="0.2">
      <c r="A120" s="119"/>
      <c r="B120" s="144" t="s">
        <v>471</v>
      </c>
      <c r="C120" s="148"/>
      <c r="D120" s="143"/>
      <c r="E120" s="206"/>
      <c r="F120" s="147" t="s">
        <v>151</v>
      </c>
    </row>
    <row r="121" spans="1:6" x14ac:dyDescent="0.2">
      <c r="A121" s="119">
        <v>4546</v>
      </c>
      <c r="B121" s="144" t="s">
        <v>483</v>
      </c>
      <c r="C121" s="148"/>
      <c r="D121" s="28">
        <f>SUM(E121:F121)</f>
        <v>0</v>
      </c>
      <c r="E121" s="206"/>
      <c r="F121" s="147" t="s">
        <v>151</v>
      </c>
    </row>
    <row r="122" spans="1:6" x14ac:dyDescent="0.2">
      <c r="A122" s="119">
        <v>4547</v>
      </c>
      <c r="B122" s="144" t="s">
        <v>473</v>
      </c>
      <c r="C122" s="148"/>
      <c r="D122" s="28">
        <f>SUM(E122:F122)</f>
        <v>0</v>
      </c>
      <c r="E122" s="206"/>
      <c r="F122" s="147" t="s">
        <v>151</v>
      </c>
    </row>
    <row r="123" spans="1:6" x14ac:dyDescent="0.2">
      <c r="A123" s="119">
        <v>4548</v>
      </c>
      <c r="B123" s="144" t="s">
        <v>474</v>
      </c>
      <c r="C123" s="148"/>
      <c r="D123" s="28">
        <f>SUM(E123:F123)</f>
        <v>0</v>
      </c>
      <c r="E123" s="206"/>
      <c r="F123" s="147" t="s">
        <v>151</v>
      </c>
    </row>
    <row r="124" spans="1:6" ht="14.25" customHeight="1" x14ac:dyDescent="0.2">
      <c r="A124" s="119">
        <v>4600</v>
      </c>
      <c r="B124" s="221" t="s">
        <v>484</v>
      </c>
      <c r="C124" s="146" t="s">
        <v>345</v>
      </c>
      <c r="D124" s="143">
        <f>SUM(D126,D130,D136)</f>
        <v>4200</v>
      </c>
      <c r="E124" s="143">
        <f>SUM(E126,E130,E136)</f>
        <v>4200</v>
      </c>
      <c r="F124" s="147" t="s">
        <v>151</v>
      </c>
    </row>
    <row r="125" spans="1:6" x14ac:dyDescent="0.2">
      <c r="A125" s="119"/>
      <c r="B125" s="144" t="s">
        <v>343</v>
      </c>
      <c r="C125" s="142"/>
      <c r="D125" s="143"/>
      <c r="E125" s="143"/>
      <c r="F125" s="143"/>
    </row>
    <row r="126" spans="1:6" x14ac:dyDescent="0.2">
      <c r="A126" s="119">
        <v>4610</v>
      </c>
      <c r="B126" s="153" t="s">
        <v>485</v>
      </c>
      <c r="C126" s="142"/>
      <c r="D126" s="143">
        <f>SUM(D128:D129)</f>
        <v>0</v>
      </c>
      <c r="E126" s="143">
        <f>SUM(E128:E129)</f>
        <v>0</v>
      </c>
      <c r="F126" s="154" t="s">
        <v>10</v>
      </c>
    </row>
    <row r="127" spans="1:6" x14ac:dyDescent="0.2">
      <c r="A127" s="119"/>
      <c r="B127" s="144" t="s">
        <v>343</v>
      </c>
      <c r="C127" s="142"/>
      <c r="D127" s="143"/>
      <c r="E127" s="143"/>
      <c r="F127" s="147"/>
    </row>
    <row r="128" spans="1:6" ht="25.5" x14ac:dyDescent="0.2">
      <c r="A128" s="119">
        <v>4610</v>
      </c>
      <c r="B128" s="223" t="s">
        <v>486</v>
      </c>
      <c r="C128" s="142" t="s">
        <v>487</v>
      </c>
      <c r="D128" s="28">
        <f>SUM(E128:F128)</f>
        <v>0</v>
      </c>
      <c r="E128" s="143"/>
      <c r="F128" s="147" t="s">
        <v>151</v>
      </c>
    </row>
    <row r="129" spans="1:6" ht="25.5" x14ac:dyDescent="0.2">
      <c r="A129" s="119">
        <v>4620</v>
      </c>
      <c r="B129" s="223" t="s">
        <v>488</v>
      </c>
      <c r="C129" s="142" t="s">
        <v>489</v>
      </c>
      <c r="D129" s="28">
        <f>SUM(E129:F129)</f>
        <v>0</v>
      </c>
      <c r="E129" s="143"/>
      <c r="F129" s="147" t="s">
        <v>151</v>
      </c>
    </row>
    <row r="130" spans="1:6" ht="22.5" customHeight="1" x14ac:dyDescent="0.2">
      <c r="A130" s="119">
        <v>4630</v>
      </c>
      <c r="B130" s="221" t="s">
        <v>490</v>
      </c>
      <c r="C130" s="146" t="s">
        <v>345</v>
      </c>
      <c r="D130" s="143">
        <f>SUM(D132:D135)</f>
        <v>4200</v>
      </c>
      <c r="E130" s="143">
        <f>SUM(E132:E135)</f>
        <v>4200</v>
      </c>
      <c r="F130" s="147" t="s">
        <v>151</v>
      </c>
    </row>
    <row r="131" spans="1:6" x14ac:dyDescent="0.2">
      <c r="A131" s="119"/>
      <c r="B131" s="144" t="s">
        <v>156</v>
      </c>
      <c r="C131" s="146"/>
      <c r="D131" s="143"/>
      <c r="E131" s="143"/>
      <c r="F131" s="147"/>
    </row>
    <row r="132" spans="1:6" x14ac:dyDescent="0.2">
      <c r="A132" s="119">
        <v>4631</v>
      </c>
      <c r="B132" s="220" t="s">
        <v>491</v>
      </c>
      <c r="C132" s="148" t="s">
        <v>492</v>
      </c>
      <c r="D132" s="28">
        <f>SUM(E132:F132)</f>
        <v>0</v>
      </c>
      <c r="E132" s="143"/>
      <c r="F132" s="147" t="s">
        <v>151</v>
      </c>
    </row>
    <row r="133" spans="1:6" ht="25.5" customHeight="1" x14ac:dyDescent="0.2">
      <c r="A133" s="119">
        <v>4632</v>
      </c>
      <c r="B133" s="220" t="s">
        <v>493</v>
      </c>
      <c r="C133" s="148" t="s">
        <v>494</v>
      </c>
      <c r="D133" s="28">
        <f>SUM(E133:F133)</f>
        <v>200</v>
      </c>
      <c r="E133" s="143">
        <v>200</v>
      </c>
      <c r="F133" s="147" t="s">
        <v>151</v>
      </c>
    </row>
    <row r="134" spans="1:6" ht="17.25" customHeight="1" x14ac:dyDescent="0.2">
      <c r="A134" s="119">
        <v>4633</v>
      </c>
      <c r="B134" s="220" t="s">
        <v>495</v>
      </c>
      <c r="C134" s="148" t="s">
        <v>496</v>
      </c>
      <c r="D134" s="28">
        <f>SUM(E134:F134)</f>
        <v>0</v>
      </c>
      <c r="E134" s="143"/>
      <c r="F134" s="147" t="s">
        <v>151</v>
      </c>
    </row>
    <row r="135" spans="1:6" ht="14.25" customHeight="1" x14ac:dyDescent="0.2">
      <c r="A135" s="119">
        <v>4634</v>
      </c>
      <c r="B135" s="220" t="s">
        <v>497</v>
      </c>
      <c r="C135" s="148" t="s">
        <v>653</v>
      </c>
      <c r="D135" s="28">
        <f>SUM(E135:F135)</f>
        <v>4000</v>
      </c>
      <c r="E135" s="143">
        <v>4000</v>
      </c>
      <c r="F135" s="147" t="s">
        <v>151</v>
      </c>
    </row>
    <row r="136" spans="1:6" x14ac:dyDescent="0.2">
      <c r="A136" s="119">
        <v>4640</v>
      </c>
      <c r="B136" s="221" t="s">
        <v>498</v>
      </c>
      <c r="C136" s="146" t="s">
        <v>345</v>
      </c>
      <c r="D136" s="143">
        <f>SUM(D138)</f>
        <v>0</v>
      </c>
      <c r="E136" s="143">
        <f>SUM(E138)</f>
        <v>0</v>
      </c>
      <c r="F136" s="147" t="s">
        <v>151</v>
      </c>
    </row>
    <row r="137" spans="1:6" x14ac:dyDescent="0.2">
      <c r="A137" s="119"/>
      <c r="B137" s="144" t="s">
        <v>156</v>
      </c>
      <c r="C137" s="146"/>
      <c r="D137" s="143"/>
      <c r="E137" s="143"/>
      <c r="F137" s="147"/>
    </row>
    <row r="138" spans="1:6" x14ac:dyDescent="0.2">
      <c r="A138" s="119">
        <v>4641</v>
      </c>
      <c r="B138" s="220" t="s">
        <v>499</v>
      </c>
      <c r="C138" s="148" t="s">
        <v>500</v>
      </c>
      <c r="D138" s="28">
        <f>SUM(E138:F138)</f>
        <v>0</v>
      </c>
      <c r="E138" s="143"/>
      <c r="F138" s="147" t="s">
        <v>10</v>
      </c>
    </row>
    <row r="139" spans="1:6" ht="12.75" customHeight="1" x14ac:dyDescent="0.2">
      <c r="A139" s="119">
        <v>4700</v>
      </c>
      <c r="B139" s="221" t="s">
        <v>501</v>
      </c>
      <c r="C139" s="146" t="s">
        <v>345</v>
      </c>
      <c r="D139" s="143">
        <f>SUM(D141,D145,D151,D154,D158,D161,D164)</f>
        <v>25130</v>
      </c>
      <c r="E139" s="143">
        <f>SUM(E141,E145,E151,E154,E158,E161,E164)</f>
        <v>25130</v>
      </c>
      <c r="F139" s="143">
        <f>SUM(F141,F145,F151,F154,F158,F161,F164)</f>
        <v>0</v>
      </c>
    </row>
    <row r="140" spans="1:6" x14ac:dyDescent="0.2">
      <c r="A140" s="119"/>
      <c r="B140" s="144" t="s">
        <v>343</v>
      </c>
      <c r="C140" s="142"/>
      <c r="D140" s="143"/>
      <c r="E140" s="143"/>
      <c r="F140" s="143"/>
    </row>
    <row r="141" spans="1:6" ht="22.5" customHeight="1" x14ac:dyDescent="0.2">
      <c r="A141" s="119">
        <v>4710</v>
      </c>
      <c r="B141" s="221" t="s">
        <v>502</v>
      </c>
      <c r="C141" s="146" t="s">
        <v>345</v>
      </c>
      <c r="D141" s="143">
        <f>SUM(D143:D144)</f>
        <v>2360</v>
      </c>
      <c r="E141" s="143">
        <f>SUM(E143:E144)</f>
        <v>2360</v>
      </c>
      <c r="F141" s="147" t="s">
        <v>151</v>
      </c>
    </row>
    <row r="142" spans="1:6" x14ac:dyDescent="0.2">
      <c r="A142" s="119"/>
      <c r="B142" s="144" t="s">
        <v>156</v>
      </c>
      <c r="C142" s="146"/>
      <c r="D142" s="143"/>
      <c r="E142" s="143"/>
      <c r="F142" s="147"/>
    </row>
    <row r="143" spans="1:6" ht="40.5" customHeight="1" x14ac:dyDescent="0.2">
      <c r="A143" s="119">
        <v>4711</v>
      </c>
      <c r="B143" s="220" t="s">
        <v>503</v>
      </c>
      <c r="C143" s="148" t="s">
        <v>504</v>
      </c>
      <c r="D143" s="28">
        <f>SUM(E143:F143)</f>
        <v>0</v>
      </c>
      <c r="E143" s="143"/>
      <c r="F143" s="147" t="s">
        <v>151</v>
      </c>
    </row>
    <row r="144" spans="1:6" ht="29.25" customHeight="1" x14ac:dyDescent="0.2">
      <c r="A144" s="119">
        <v>4712</v>
      </c>
      <c r="B144" s="220" t="s">
        <v>505</v>
      </c>
      <c r="C144" s="148" t="s">
        <v>506</v>
      </c>
      <c r="D144" s="28">
        <f>SUM(E144:F144)</f>
        <v>2360</v>
      </c>
      <c r="E144" s="143">
        <v>2360</v>
      </c>
      <c r="F144" s="147" t="s">
        <v>151</v>
      </c>
    </row>
    <row r="145" spans="1:6" ht="36.75" customHeight="1" x14ac:dyDescent="0.2">
      <c r="A145" s="119">
        <v>4720</v>
      </c>
      <c r="B145" s="221" t="s">
        <v>507</v>
      </c>
      <c r="C145" s="146" t="s">
        <v>345</v>
      </c>
      <c r="D145" s="143">
        <f>SUM(D147:D150)</f>
        <v>100</v>
      </c>
      <c r="E145" s="143">
        <f>SUM(E147:E150)</f>
        <v>100</v>
      </c>
      <c r="F145" s="147" t="s">
        <v>151</v>
      </c>
    </row>
    <row r="146" spans="1:6" x14ac:dyDescent="0.2">
      <c r="A146" s="119"/>
      <c r="B146" s="144" t="s">
        <v>156</v>
      </c>
      <c r="C146" s="146"/>
      <c r="D146" s="143"/>
      <c r="E146" s="143"/>
      <c r="F146" s="147"/>
    </row>
    <row r="147" spans="1:6" ht="15.75" customHeight="1" x14ac:dyDescent="0.2">
      <c r="A147" s="119">
        <v>4721</v>
      </c>
      <c r="B147" s="220" t="s">
        <v>508</v>
      </c>
      <c r="C147" s="148" t="s">
        <v>509</v>
      </c>
      <c r="D147" s="28">
        <f>SUM(E147:F147)</f>
        <v>0</v>
      </c>
      <c r="E147" s="143"/>
      <c r="F147" s="147" t="s">
        <v>151</v>
      </c>
    </row>
    <row r="148" spans="1:6" x14ac:dyDescent="0.2">
      <c r="A148" s="119">
        <v>4722</v>
      </c>
      <c r="B148" s="220" t="s">
        <v>510</v>
      </c>
      <c r="C148" s="150">
        <v>4822</v>
      </c>
      <c r="D148" s="28">
        <f>SUM(E148:F148)</f>
        <v>0</v>
      </c>
      <c r="E148" s="143"/>
      <c r="F148" s="147" t="s">
        <v>151</v>
      </c>
    </row>
    <row r="149" spans="1:6" x14ac:dyDescent="0.2">
      <c r="A149" s="119">
        <v>4723</v>
      </c>
      <c r="B149" s="220" t="s">
        <v>511</v>
      </c>
      <c r="C149" s="148" t="s">
        <v>512</v>
      </c>
      <c r="D149" s="28">
        <f>SUM(E149:F149)</f>
        <v>100</v>
      </c>
      <c r="E149" s="143">
        <v>100</v>
      </c>
      <c r="F149" s="147" t="s">
        <v>151</v>
      </c>
    </row>
    <row r="150" spans="1:6" ht="24" x14ac:dyDescent="0.2">
      <c r="A150" s="119">
        <v>4724</v>
      </c>
      <c r="B150" s="220" t="s">
        <v>513</v>
      </c>
      <c r="C150" s="148" t="s">
        <v>514</v>
      </c>
      <c r="D150" s="28">
        <f>SUM(E150:F150)</f>
        <v>0</v>
      </c>
      <c r="E150" s="143"/>
      <c r="F150" s="147" t="s">
        <v>151</v>
      </c>
    </row>
    <row r="151" spans="1:6" ht="24" x14ac:dyDescent="0.2">
      <c r="A151" s="119">
        <v>4730</v>
      </c>
      <c r="B151" s="221" t="s">
        <v>515</v>
      </c>
      <c r="C151" s="146" t="s">
        <v>345</v>
      </c>
      <c r="D151" s="143">
        <f>SUM(D153)</f>
        <v>0</v>
      </c>
      <c r="E151" s="143">
        <f>SUM(E153)</f>
        <v>0</v>
      </c>
      <c r="F151" s="147" t="s">
        <v>151</v>
      </c>
    </row>
    <row r="152" spans="1:6" x14ac:dyDescent="0.2">
      <c r="A152" s="119"/>
      <c r="B152" s="144" t="s">
        <v>156</v>
      </c>
      <c r="C152" s="146"/>
      <c r="D152" s="143"/>
      <c r="E152" s="143"/>
      <c r="F152" s="147"/>
    </row>
    <row r="153" spans="1:6" ht="24" x14ac:dyDescent="0.2">
      <c r="A153" s="119">
        <v>4731</v>
      </c>
      <c r="B153" s="222" t="s">
        <v>516</v>
      </c>
      <c r="C153" s="148" t="s">
        <v>517</v>
      </c>
      <c r="D153" s="28">
        <f>SUM(E153:F153)</f>
        <v>0</v>
      </c>
      <c r="E153" s="143"/>
      <c r="F153" s="147" t="s">
        <v>151</v>
      </c>
    </row>
    <row r="154" spans="1:6" ht="36" x14ac:dyDescent="0.2">
      <c r="A154" s="119">
        <v>4740</v>
      </c>
      <c r="B154" s="224" t="s">
        <v>518</v>
      </c>
      <c r="C154" s="146" t="s">
        <v>345</v>
      </c>
      <c r="D154" s="143">
        <f>SUM(D156:D157)</f>
        <v>0</v>
      </c>
      <c r="E154" s="143">
        <f>SUM(E156:E157)</f>
        <v>0</v>
      </c>
      <c r="F154" s="147" t="s">
        <v>151</v>
      </c>
    </row>
    <row r="155" spans="1:6" x14ac:dyDescent="0.2">
      <c r="A155" s="119"/>
      <c r="B155" s="144" t="s">
        <v>156</v>
      </c>
      <c r="C155" s="146"/>
      <c r="D155" s="143"/>
      <c r="E155" s="143"/>
      <c r="F155" s="147"/>
    </row>
    <row r="156" spans="1:6" ht="27.75" customHeight="1" x14ac:dyDescent="0.2">
      <c r="A156" s="119">
        <v>4741</v>
      </c>
      <c r="B156" s="220" t="s">
        <v>519</v>
      </c>
      <c r="C156" s="148" t="s">
        <v>520</v>
      </c>
      <c r="D156" s="28">
        <f>SUM(E156:F156)</f>
        <v>0</v>
      </c>
      <c r="E156" s="143"/>
      <c r="F156" s="147" t="s">
        <v>151</v>
      </c>
    </row>
    <row r="157" spans="1:6" ht="27" customHeight="1" x14ac:dyDescent="0.2">
      <c r="A157" s="119">
        <v>4742</v>
      </c>
      <c r="B157" s="220" t="s">
        <v>521</v>
      </c>
      <c r="C157" s="148" t="s">
        <v>522</v>
      </c>
      <c r="D157" s="28">
        <f>SUM(E157:F157)</f>
        <v>0</v>
      </c>
      <c r="E157" s="143"/>
      <c r="F157" s="147" t="s">
        <v>151</v>
      </c>
    </row>
    <row r="158" spans="1:6" ht="39.75" customHeight="1" x14ac:dyDescent="0.2">
      <c r="A158" s="119">
        <v>4750</v>
      </c>
      <c r="B158" s="221" t="s">
        <v>523</v>
      </c>
      <c r="C158" s="146" t="s">
        <v>345</v>
      </c>
      <c r="D158" s="143">
        <f>SUM(D160)</f>
        <v>0</v>
      </c>
      <c r="E158" s="143">
        <f>SUM(E160)</f>
        <v>0</v>
      </c>
      <c r="F158" s="147" t="s">
        <v>151</v>
      </c>
    </row>
    <row r="159" spans="1:6" x14ac:dyDescent="0.2">
      <c r="A159" s="119"/>
      <c r="B159" s="144" t="s">
        <v>156</v>
      </c>
      <c r="C159" s="146"/>
      <c r="D159" s="143"/>
      <c r="E159" s="143"/>
      <c r="F159" s="147"/>
    </row>
    <row r="160" spans="1:6" ht="39.75" customHeight="1" x14ac:dyDescent="0.2">
      <c r="A160" s="119">
        <v>4751</v>
      </c>
      <c r="B160" s="220" t="s">
        <v>524</v>
      </c>
      <c r="C160" s="148" t="s">
        <v>525</v>
      </c>
      <c r="D160" s="28">
        <f>SUM(E160:F160)</f>
        <v>0</v>
      </c>
      <c r="E160" s="143"/>
      <c r="F160" s="147" t="s">
        <v>151</v>
      </c>
    </row>
    <row r="161" spans="1:6" ht="17.25" customHeight="1" x14ac:dyDescent="0.2">
      <c r="A161" s="119">
        <v>4760</v>
      </c>
      <c r="B161" s="224" t="s">
        <v>526</v>
      </c>
      <c r="C161" s="146" t="s">
        <v>345</v>
      </c>
      <c r="D161" s="143">
        <f>SUM(D163)</f>
        <v>0</v>
      </c>
      <c r="E161" s="143">
        <f>SUM(E163)</f>
        <v>0</v>
      </c>
      <c r="F161" s="147" t="s">
        <v>151</v>
      </c>
    </row>
    <row r="162" spans="1:6" x14ac:dyDescent="0.2">
      <c r="A162" s="119"/>
      <c r="B162" s="144" t="s">
        <v>156</v>
      </c>
      <c r="C162" s="146"/>
      <c r="D162" s="143"/>
      <c r="E162" s="143"/>
      <c r="F162" s="147"/>
    </row>
    <row r="163" spans="1:6" ht="17.25" customHeight="1" x14ac:dyDescent="0.2">
      <c r="A163" s="119">
        <v>4761</v>
      </c>
      <c r="B163" s="220" t="s">
        <v>527</v>
      </c>
      <c r="C163" s="148" t="s">
        <v>528</v>
      </c>
      <c r="D163" s="28">
        <f>SUM(E163:F163)</f>
        <v>0</v>
      </c>
      <c r="E163" s="143"/>
      <c r="F163" s="147" t="s">
        <v>151</v>
      </c>
    </row>
    <row r="164" spans="1:6" x14ac:dyDescent="0.2">
      <c r="A164" s="119">
        <v>4770</v>
      </c>
      <c r="B164" s="221" t="s">
        <v>529</v>
      </c>
      <c r="C164" s="146" t="s">
        <v>345</v>
      </c>
      <c r="D164" s="143">
        <f>SUM(D166)</f>
        <v>22670</v>
      </c>
      <c r="E164" s="143">
        <f>SUM(E166)</f>
        <v>22670</v>
      </c>
      <c r="F164" s="143">
        <f>SUM(F166)</f>
        <v>0</v>
      </c>
    </row>
    <row r="165" spans="1:6" x14ac:dyDescent="0.2">
      <c r="A165" s="119"/>
      <c r="B165" s="144" t="s">
        <v>156</v>
      </c>
      <c r="C165" s="146"/>
      <c r="D165" s="143"/>
      <c r="E165" s="143"/>
      <c r="F165" s="147"/>
    </row>
    <row r="166" spans="1:6" x14ac:dyDescent="0.2">
      <c r="A166" s="119">
        <v>4771</v>
      </c>
      <c r="B166" s="220" t="s">
        <v>530</v>
      </c>
      <c r="C166" s="148" t="s">
        <v>531</v>
      </c>
      <c r="D166" s="28">
        <f>SUM(E166:F166)-[1]Ekamutner!F97</f>
        <v>22670</v>
      </c>
      <c r="E166" s="143">
        <v>22670</v>
      </c>
      <c r="F166" s="147">
        <v>0</v>
      </c>
    </row>
    <row r="167" spans="1:6" ht="36" x14ac:dyDescent="0.2">
      <c r="A167" s="119">
        <v>4772</v>
      </c>
      <c r="B167" s="222" t="s">
        <v>532</v>
      </c>
      <c r="C167" s="146" t="s">
        <v>345</v>
      </c>
      <c r="D167" s="28">
        <f>SUM(E167:F167)</f>
        <v>0</v>
      </c>
      <c r="E167" s="143">
        <v>0</v>
      </c>
      <c r="F167" s="147" t="s">
        <v>10</v>
      </c>
    </row>
    <row r="168" spans="1:6" s="151" customFormat="1" ht="28.5" customHeight="1" x14ac:dyDescent="0.25">
      <c r="A168" s="119">
        <v>5000</v>
      </c>
      <c r="B168" s="225" t="s">
        <v>533</v>
      </c>
      <c r="C168" s="146" t="s">
        <v>345</v>
      </c>
      <c r="D168" s="143">
        <f>SUM(D170,D188,D194,D197)</f>
        <v>2000</v>
      </c>
      <c r="E168" s="147" t="s">
        <v>151</v>
      </c>
      <c r="F168" s="143">
        <f>SUM(F170,F188,F194,F197)</f>
        <v>2000</v>
      </c>
    </row>
    <row r="169" spans="1:6" x14ac:dyDescent="0.2">
      <c r="A169" s="119"/>
      <c r="B169" s="144" t="s">
        <v>343</v>
      </c>
      <c r="C169" s="142"/>
      <c r="D169" s="143"/>
      <c r="E169" s="143"/>
      <c r="F169" s="143"/>
    </row>
    <row r="170" spans="1:6" ht="13.5" customHeight="1" x14ac:dyDescent="0.2">
      <c r="A170" s="119">
        <v>5100</v>
      </c>
      <c r="B170" s="220" t="s">
        <v>534</v>
      </c>
      <c r="C170" s="146" t="s">
        <v>345</v>
      </c>
      <c r="D170" s="143">
        <f>SUM(D172,D177,D182)</f>
        <v>2000</v>
      </c>
      <c r="E170" s="147" t="s">
        <v>151</v>
      </c>
      <c r="F170" s="143">
        <f>SUM(F172,F177,F182)</f>
        <v>2000</v>
      </c>
    </row>
    <row r="171" spans="1:6" x14ac:dyDescent="0.2">
      <c r="A171" s="119"/>
      <c r="B171" s="144" t="s">
        <v>343</v>
      </c>
      <c r="C171" s="142"/>
      <c r="D171" s="143"/>
      <c r="E171" s="143"/>
      <c r="F171" s="143"/>
    </row>
    <row r="172" spans="1:6" ht="13.5" customHeight="1" x14ac:dyDescent="0.2">
      <c r="A172" s="119">
        <v>5110</v>
      </c>
      <c r="B172" s="221" t="s">
        <v>535</v>
      </c>
      <c r="C172" s="146" t="s">
        <v>345</v>
      </c>
      <c r="D172" s="143">
        <f>SUM(D174:D176)</f>
        <v>0</v>
      </c>
      <c r="E172" s="143" t="s">
        <v>10</v>
      </c>
      <c r="F172" s="143">
        <f>SUM(F174:F176)</f>
        <v>0</v>
      </c>
    </row>
    <row r="173" spans="1:6" x14ac:dyDescent="0.2">
      <c r="A173" s="119"/>
      <c r="B173" s="144" t="s">
        <v>156</v>
      </c>
      <c r="C173" s="146"/>
      <c r="D173" s="143"/>
      <c r="E173" s="143"/>
      <c r="F173" s="147"/>
    </row>
    <row r="174" spans="1:6" x14ac:dyDescent="0.2">
      <c r="A174" s="119">
        <v>5111</v>
      </c>
      <c r="B174" s="220" t="s">
        <v>536</v>
      </c>
      <c r="C174" s="155" t="s">
        <v>537</v>
      </c>
      <c r="D174" s="28">
        <f>SUM(E174:F174)</f>
        <v>0</v>
      </c>
      <c r="E174" s="147" t="s">
        <v>151</v>
      </c>
      <c r="F174" s="143"/>
    </row>
    <row r="175" spans="1:6" ht="14.25" customHeight="1" x14ac:dyDescent="0.2">
      <c r="A175" s="119">
        <v>5112</v>
      </c>
      <c r="B175" s="220" t="s">
        <v>538</v>
      </c>
      <c r="C175" s="155" t="s">
        <v>539</v>
      </c>
      <c r="D175" s="28">
        <f>SUM(E175:F175)</f>
        <v>0</v>
      </c>
      <c r="E175" s="147" t="s">
        <v>151</v>
      </c>
      <c r="F175" s="143"/>
    </row>
    <row r="176" spans="1:6" ht="26.25" customHeight="1" x14ac:dyDescent="0.2">
      <c r="A176" s="119">
        <v>5113</v>
      </c>
      <c r="B176" s="220" t="s">
        <v>540</v>
      </c>
      <c r="C176" s="155" t="s">
        <v>541</v>
      </c>
      <c r="D176" s="28">
        <f>SUM(E176:F176)</f>
        <v>0</v>
      </c>
      <c r="E176" s="147" t="s">
        <v>151</v>
      </c>
      <c r="F176" s="143"/>
    </row>
    <row r="177" spans="1:6" ht="12.75" customHeight="1" x14ac:dyDescent="0.2">
      <c r="A177" s="119">
        <v>5120</v>
      </c>
      <c r="B177" s="221" t="s">
        <v>542</v>
      </c>
      <c r="C177" s="146" t="s">
        <v>345</v>
      </c>
      <c r="D177" s="143">
        <f>SUM(D179:D181)</f>
        <v>2000</v>
      </c>
      <c r="E177" s="143" t="s">
        <v>10</v>
      </c>
      <c r="F177" s="143">
        <f>SUM(F179:F181)</f>
        <v>2000</v>
      </c>
    </row>
    <row r="178" spans="1:6" x14ac:dyDescent="0.2">
      <c r="A178" s="119"/>
      <c r="B178" s="222" t="s">
        <v>156</v>
      </c>
      <c r="C178" s="146"/>
      <c r="D178" s="143"/>
      <c r="E178" s="143"/>
      <c r="F178" s="147"/>
    </row>
    <row r="179" spans="1:6" x14ac:dyDescent="0.2">
      <c r="A179" s="119">
        <v>5121</v>
      </c>
      <c r="B179" s="220" t="s">
        <v>543</v>
      </c>
      <c r="C179" s="155" t="s">
        <v>544</v>
      </c>
      <c r="D179" s="28">
        <f>SUM(E179:F179)</f>
        <v>0</v>
      </c>
      <c r="E179" s="147" t="s">
        <v>151</v>
      </c>
      <c r="F179" s="143"/>
    </row>
    <row r="180" spans="1:6" x14ac:dyDescent="0.2">
      <c r="A180" s="119">
        <v>5122</v>
      </c>
      <c r="B180" s="220" t="s">
        <v>545</v>
      </c>
      <c r="C180" s="155" t="s">
        <v>546</v>
      </c>
      <c r="D180" s="28">
        <f>SUM(E180:F180)</f>
        <v>2000</v>
      </c>
      <c r="E180" s="147" t="s">
        <v>151</v>
      </c>
      <c r="F180" s="143">
        <v>2000</v>
      </c>
    </row>
    <row r="181" spans="1:6" ht="17.25" customHeight="1" x14ac:dyDescent="0.2">
      <c r="A181" s="119">
        <v>5123</v>
      </c>
      <c r="B181" s="220" t="s">
        <v>547</v>
      </c>
      <c r="C181" s="155" t="s">
        <v>548</v>
      </c>
      <c r="D181" s="28">
        <f>SUM(E181:F181)</f>
        <v>0</v>
      </c>
      <c r="E181" s="147" t="s">
        <v>151</v>
      </c>
      <c r="F181" s="143"/>
    </row>
    <row r="182" spans="1:6" ht="14.25" customHeight="1" x14ac:dyDescent="0.2">
      <c r="A182" s="119">
        <v>5130</v>
      </c>
      <c r="B182" s="221" t="s">
        <v>549</v>
      </c>
      <c r="C182" s="146" t="s">
        <v>345</v>
      </c>
      <c r="D182" s="143">
        <f>SUM(D184:D187)</f>
        <v>0</v>
      </c>
      <c r="E182" s="143" t="s">
        <v>10</v>
      </c>
      <c r="F182" s="143">
        <f>SUM(F184:F187)</f>
        <v>0</v>
      </c>
    </row>
    <row r="183" spans="1:6" x14ac:dyDescent="0.2">
      <c r="A183" s="119"/>
      <c r="B183" s="144" t="s">
        <v>156</v>
      </c>
      <c r="C183" s="146"/>
      <c r="D183" s="143"/>
      <c r="E183" s="143"/>
      <c r="F183" s="147"/>
    </row>
    <row r="184" spans="1:6" ht="17.25" customHeight="1" x14ac:dyDescent="0.2">
      <c r="A184" s="119">
        <v>5131</v>
      </c>
      <c r="B184" s="220" t="s">
        <v>550</v>
      </c>
      <c r="C184" s="155" t="s">
        <v>551</v>
      </c>
      <c r="D184" s="28">
        <f>SUM(E184:F184)</f>
        <v>0</v>
      </c>
      <c r="E184" s="147" t="s">
        <v>151</v>
      </c>
      <c r="F184" s="143"/>
    </row>
    <row r="185" spans="1:6" ht="17.25" customHeight="1" x14ac:dyDescent="0.2">
      <c r="A185" s="119">
        <v>5132</v>
      </c>
      <c r="B185" s="220" t="s">
        <v>552</v>
      </c>
      <c r="C185" s="155" t="s">
        <v>553</v>
      </c>
      <c r="D185" s="28">
        <f>SUM(E185:F185)</f>
        <v>0</v>
      </c>
      <c r="E185" s="147" t="s">
        <v>151</v>
      </c>
      <c r="F185" s="143"/>
    </row>
    <row r="186" spans="1:6" ht="17.25" customHeight="1" x14ac:dyDescent="0.2">
      <c r="A186" s="119">
        <v>5133</v>
      </c>
      <c r="B186" s="220" t="s">
        <v>554</v>
      </c>
      <c r="C186" s="155" t="s">
        <v>555</v>
      </c>
      <c r="D186" s="28">
        <f>SUM(E186:F186)</f>
        <v>0</v>
      </c>
      <c r="E186" s="147" t="s">
        <v>10</v>
      </c>
      <c r="F186" s="143"/>
    </row>
    <row r="187" spans="1:6" ht="17.25" customHeight="1" x14ac:dyDescent="0.2">
      <c r="A187" s="119">
        <v>5134</v>
      </c>
      <c r="B187" s="220" t="s">
        <v>556</v>
      </c>
      <c r="C187" s="155" t="s">
        <v>557</v>
      </c>
      <c r="D187" s="28">
        <f>SUM(E187:F187)</f>
        <v>0</v>
      </c>
      <c r="E187" s="147" t="s">
        <v>10</v>
      </c>
      <c r="F187" s="143"/>
    </row>
    <row r="188" spans="1:6" ht="19.5" customHeight="1" x14ac:dyDescent="0.2">
      <c r="A188" s="119">
        <v>5200</v>
      </c>
      <c r="B188" s="221" t="s">
        <v>558</v>
      </c>
      <c r="C188" s="146" t="s">
        <v>345</v>
      </c>
      <c r="D188" s="143">
        <f>SUM(D190:D193)</f>
        <v>0</v>
      </c>
      <c r="E188" s="147" t="s">
        <v>151</v>
      </c>
      <c r="F188" s="143">
        <f>SUM(F190:F193)</f>
        <v>0</v>
      </c>
    </row>
    <row r="189" spans="1:6" x14ac:dyDescent="0.2">
      <c r="A189" s="119"/>
      <c r="B189" s="144" t="s">
        <v>343</v>
      </c>
      <c r="C189" s="142"/>
      <c r="D189" s="143"/>
      <c r="E189" s="143"/>
      <c r="F189" s="143"/>
    </row>
    <row r="190" spans="1:6" ht="27" customHeight="1" x14ac:dyDescent="0.2">
      <c r="A190" s="119">
        <v>5211</v>
      </c>
      <c r="B190" s="220" t="s">
        <v>559</v>
      </c>
      <c r="C190" s="155" t="s">
        <v>560</v>
      </c>
      <c r="D190" s="28">
        <f>SUM(E190:F190)</f>
        <v>0</v>
      </c>
      <c r="E190" s="147" t="s">
        <v>151</v>
      </c>
      <c r="F190" s="143"/>
    </row>
    <row r="191" spans="1:6" ht="17.25" customHeight="1" x14ac:dyDescent="0.2">
      <c r="A191" s="119">
        <v>5221</v>
      </c>
      <c r="B191" s="220" t="s">
        <v>561</v>
      </c>
      <c r="C191" s="155" t="s">
        <v>562</v>
      </c>
      <c r="D191" s="28">
        <f>SUM(E191:F191)</f>
        <v>0</v>
      </c>
      <c r="E191" s="147" t="s">
        <v>151</v>
      </c>
      <c r="F191" s="143"/>
    </row>
    <row r="192" spans="1:6" ht="24.75" customHeight="1" x14ac:dyDescent="0.2">
      <c r="A192" s="119">
        <v>5231</v>
      </c>
      <c r="B192" s="220" t="s">
        <v>563</v>
      </c>
      <c r="C192" s="155" t="s">
        <v>564</v>
      </c>
      <c r="D192" s="28">
        <f>SUM(E192:F192)</f>
        <v>0</v>
      </c>
      <c r="E192" s="147" t="s">
        <v>151</v>
      </c>
      <c r="F192" s="143"/>
    </row>
    <row r="193" spans="1:6" ht="17.25" customHeight="1" x14ac:dyDescent="0.2">
      <c r="A193" s="119">
        <v>5241</v>
      </c>
      <c r="B193" s="220" t="s">
        <v>565</v>
      </c>
      <c r="C193" s="155" t="s">
        <v>566</v>
      </c>
      <c r="D193" s="28">
        <f>SUM(E193:F193)</f>
        <v>0</v>
      </c>
      <c r="E193" s="147" t="s">
        <v>151</v>
      </c>
      <c r="F193" s="143"/>
    </row>
    <row r="194" spans="1:6" x14ac:dyDescent="0.2">
      <c r="A194" s="119">
        <v>5300</v>
      </c>
      <c r="B194" s="221" t="s">
        <v>567</v>
      </c>
      <c r="C194" s="146" t="s">
        <v>345</v>
      </c>
      <c r="D194" s="143">
        <f>SUM(D196)</f>
        <v>0</v>
      </c>
      <c r="E194" s="147" t="s">
        <v>151</v>
      </c>
      <c r="F194" s="143">
        <f>SUM(F196)</f>
        <v>0</v>
      </c>
    </row>
    <row r="195" spans="1:6" x14ac:dyDescent="0.2">
      <c r="A195" s="119"/>
      <c r="B195" s="144" t="s">
        <v>343</v>
      </c>
      <c r="C195" s="142"/>
      <c r="D195" s="143"/>
      <c r="E195" s="143"/>
      <c r="F195" s="143"/>
    </row>
    <row r="196" spans="1:6" ht="13.5" customHeight="1" x14ac:dyDescent="0.2">
      <c r="A196" s="119">
        <v>5311</v>
      </c>
      <c r="B196" s="220" t="s">
        <v>568</v>
      </c>
      <c r="C196" s="155" t="s">
        <v>569</v>
      </c>
      <c r="D196" s="28">
        <f>SUM(E196:F196)</f>
        <v>0</v>
      </c>
      <c r="E196" s="147" t="s">
        <v>151</v>
      </c>
      <c r="F196" s="143"/>
    </row>
    <row r="197" spans="1:6" ht="14.25" customHeight="1" x14ac:dyDescent="0.2">
      <c r="A197" s="119">
        <v>5400</v>
      </c>
      <c r="B197" s="221" t="s">
        <v>570</v>
      </c>
      <c r="C197" s="146" t="s">
        <v>345</v>
      </c>
      <c r="D197" s="143">
        <f>SUM(D199:D202)</f>
        <v>0</v>
      </c>
      <c r="E197" s="147" t="s">
        <v>151</v>
      </c>
      <c r="F197" s="143">
        <f>SUM(F199:F202)</f>
        <v>0</v>
      </c>
    </row>
    <row r="198" spans="1:6" x14ac:dyDescent="0.2">
      <c r="A198" s="119"/>
      <c r="B198" s="144" t="s">
        <v>343</v>
      </c>
      <c r="C198" s="142"/>
      <c r="D198" s="143"/>
      <c r="E198" s="143"/>
      <c r="F198" s="143"/>
    </row>
    <row r="199" spans="1:6" x14ac:dyDescent="0.2">
      <c r="A199" s="119">
        <v>5411</v>
      </c>
      <c r="B199" s="220" t="s">
        <v>571</v>
      </c>
      <c r="C199" s="155" t="s">
        <v>572</v>
      </c>
      <c r="D199" s="28">
        <f>SUM(E199:F199)</f>
        <v>0</v>
      </c>
      <c r="E199" s="147" t="s">
        <v>151</v>
      </c>
      <c r="F199" s="143"/>
    </row>
    <row r="200" spans="1:6" x14ac:dyDescent="0.2">
      <c r="A200" s="119">
        <v>5421</v>
      </c>
      <c r="B200" s="220" t="s">
        <v>573</v>
      </c>
      <c r="C200" s="155" t="s">
        <v>574</v>
      </c>
      <c r="D200" s="28">
        <f>SUM(E200:F200)</f>
        <v>0</v>
      </c>
      <c r="E200" s="147" t="s">
        <v>151</v>
      </c>
      <c r="F200" s="143"/>
    </row>
    <row r="201" spans="1:6" x14ac:dyDescent="0.2">
      <c r="A201" s="119">
        <v>5431</v>
      </c>
      <c r="B201" s="220" t="s">
        <v>575</v>
      </c>
      <c r="C201" s="155" t="s">
        <v>576</v>
      </c>
      <c r="D201" s="28">
        <f>SUM(E201:F201)</f>
        <v>0</v>
      </c>
      <c r="E201" s="147" t="s">
        <v>151</v>
      </c>
      <c r="F201" s="143"/>
    </row>
    <row r="202" spans="1:6" x14ac:dyDescent="0.2">
      <c r="A202" s="119">
        <v>5441</v>
      </c>
      <c r="B202" s="156" t="s">
        <v>577</v>
      </c>
      <c r="C202" s="155" t="s">
        <v>578</v>
      </c>
      <c r="D202" s="28">
        <f>SUM(E202:F202)</f>
        <v>0</v>
      </c>
      <c r="E202" s="147" t="s">
        <v>151</v>
      </c>
      <c r="F202" s="143"/>
    </row>
    <row r="203" spans="1:6" s="4" customFormat="1" ht="31.5" customHeight="1" x14ac:dyDescent="0.2">
      <c r="A203" s="157" t="s">
        <v>579</v>
      </c>
      <c r="B203" s="225" t="s">
        <v>580</v>
      </c>
      <c r="C203" s="157" t="s">
        <v>345</v>
      </c>
      <c r="D203" s="28">
        <f>SUM(D205,D210,D218,D221)</f>
        <v>-2000</v>
      </c>
      <c r="E203" s="28" t="s">
        <v>581</v>
      </c>
      <c r="F203" s="28">
        <f>SUM(F205,F210,F218,F221)</f>
        <v>-2000</v>
      </c>
    </row>
    <row r="204" spans="1:6" s="4" customFormat="1" x14ac:dyDescent="0.2">
      <c r="A204" s="157"/>
      <c r="B204" s="226" t="s">
        <v>5</v>
      </c>
      <c r="C204" s="157"/>
      <c r="D204" s="28"/>
      <c r="E204" s="28"/>
      <c r="F204" s="28"/>
    </row>
    <row r="205" spans="1:6" s="1" customFormat="1" ht="28.5" x14ac:dyDescent="0.2">
      <c r="A205" s="158" t="s">
        <v>582</v>
      </c>
      <c r="B205" s="227" t="s">
        <v>583</v>
      </c>
      <c r="C205" s="159" t="s">
        <v>345</v>
      </c>
      <c r="D205" s="28">
        <f>SUM(D207:D209)</f>
        <v>0</v>
      </c>
      <c r="E205" s="28" t="s">
        <v>581</v>
      </c>
      <c r="F205" s="28">
        <f>SUM(F207:F209)</f>
        <v>0</v>
      </c>
    </row>
    <row r="206" spans="1:6" s="1" customFormat="1" x14ac:dyDescent="0.2">
      <c r="A206" s="158"/>
      <c r="B206" s="226" t="s">
        <v>5</v>
      </c>
      <c r="C206" s="159"/>
      <c r="D206" s="28"/>
      <c r="E206" s="28"/>
      <c r="F206" s="28"/>
    </row>
    <row r="207" spans="1:6" s="1" customFormat="1" x14ac:dyDescent="0.2">
      <c r="A207" s="158" t="s">
        <v>584</v>
      </c>
      <c r="B207" s="228" t="s">
        <v>585</v>
      </c>
      <c r="C207" s="158" t="s">
        <v>586</v>
      </c>
      <c r="D207" s="28">
        <f>SUM(E207:F207)</f>
        <v>0</v>
      </c>
      <c r="E207" s="28" t="s">
        <v>10</v>
      </c>
      <c r="F207" s="28"/>
    </row>
    <row r="208" spans="1:6" s="161" customFormat="1" x14ac:dyDescent="0.2">
      <c r="A208" s="158" t="s">
        <v>587</v>
      </c>
      <c r="B208" s="228" t="s">
        <v>588</v>
      </c>
      <c r="C208" s="158" t="s">
        <v>589</v>
      </c>
      <c r="D208" s="28">
        <f>SUM(E208:F208)</f>
        <v>0</v>
      </c>
      <c r="E208" s="28" t="s">
        <v>10</v>
      </c>
      <c r="F208" s="160"/>
    </row>
    <row r="209" spans="1:6" s="1" customFormat="1" ht="13.5" customHeight="1" x14ac:dyDescent="0.2">
      <c r="A209" s="39" t="s">
        <v>590</v>
      </c>
      <c r="B209" s="228" t="s">
        <v>591</v>
      </c>
      <c r="C209" s="158" t="s">
        <v>592</v>
      </c>
      <c r="D209" s="28">
        <f>SUM(E209:F209)</f>
        <v>0</v>
      </c>
      <c r="E209" s="28" t="s">
        <v>581</v>
      </c>
      <c r="F209" s="28"/>
    </row>
    <row r="210" spans="1:6" s="1" customFormat="1" ht="14.25" customHeight="1" x14ac:dyDescent="0.2">
      <c r="A210" s="39" t="s">
        <v>593</v>
      </c>
      <c r="B210" s="227" t="s">
        <v>594</v>
      </c>
      <c r="C210" s="159" t="s">
        <v>345</v>
      </c>
      <c r="D210" s="28">
        <f>SUM(D212:D213)</f>
        <v>0</v>
      </c>
      <c r="E210" s="28" t="s">
        <v>581</v>
      </c>
      <c r="F210" s="28">
        <f>SUM(F212:F213)</f>
        <v>0</v>
      </c>
    </row>
    <row r="211" spans="1:6" s="1" customFormat="1" x14ac:dyDescent="0.2">
      <c r="A211" s="39"/>
      <c r="B211" s="226" t="s">
        <v>5</v>
      </c>
      <c r="C211" s="159"/>
      <c r="D211" s="28"/>
      <c r="E211" s="28"/>
      <c r="F211" s="28"/>
    </row>
    <row r="212" spans="1:6" s="1" customFormat="1" ht="29.25" customHeight="1" x14ac:dyDescent="0.2">
      <c r="A212" s="39" t="s">
        <v>595</v>
      </c>
      <c r="B212" s="228" t="s">
        <v>596</v>
      </c>
      <c r="C212" s="159" t="s">
        <v>597</v>
      </c>
      <c r="D212" s="28">
        <f>SUM(E212:F212)</f>
        <v>0</v>
      </c>
      <c r="E212" s="28" t="s">
        <v>581</v>
      </c>
      <c r="F212" s="28"/>
    </row>
    <row r="213" spans="1:6" s="1" customFormat="1" ht="15" customHeight="1" x14ac:dyDescent="0.2">
      <c r="A213" s="39" t="s">
        <v>598</v>
      </c>
      <c r="B213" s="228" t="s">
        <v>599</v>
      </c>
      <c r="C213" s="159" t="s">
        <v>345</v>
      </c>
      <c r="D213" s="28">
        <f>SUM(D215:D217)</f>
        <v>0</v>
      </c>
      <c r="E213" s="28" t="s">
        <v>581</v>
      </c>
      <c r="F213" s="28">
        <f>SUM(F215:F217)</f>
        <v>0</v>
      </c>
    </row>
    <row r="214" spans="1:6" s="1" customFormat="1" x14ac:dyDescent="0.2">
      <c r="A214" s="39"/>
      <c r="B214" s="226" t="s">
        <v>156</v>
      </c>
      <c r="C214" s="159"/>
      <c r="D214" s="28"/>
      <c r="E214" s="28"/>
      <c r="F214" s="28"/>
    </row>
    <row r="215" spans="1:6" s="1" customFormat="1" x14ac:dyDescent="0.2">
      <c r="A215" s="39" t="s">
        <v>600</v>
      </c>
      <c r="B215" s="226" t="s">
        <v>601</v>
      </c>
      <c r="C215" s="158" t="s">
        <v>602</v>
      </c>
      <c r="D215" s="28">
        <f>SUM(E215:F215)</f>
        <v>0</v>
      </c>
      <c r="E215" s="28" t="s">
        <v>10</v>
      </c>
      <c r="F215" s="28"/>
    </row>
    <row r="216" spans="1:6" s="1" customFormat="1" ht="25.5" x14ac:dyDescent="0.2">
      <c r="A216" s="162" t="s">
        <v>603</v>
      </c>
      <c r="B216" s="226" t="s">
        <v>604</v>
      </c>
      <c r="C216" s="159" t="s">
        <v>605</v>
      </c>
      <c r="D216" s="28">
        <f>SUM(E216:F216)</f>
        <v>0</v>
      </c>
      <c r="E216" s="28" t="s">
        <v>581</v>
      </c>
      <c r="F216" s="28"/>
    </row>
    <row r="217" spans="1:6" s="1" customFormat="1" ht="25.5" x14ac:dyDescent="0.2">
      <c r="A217" s="39" t="s">
        <v>606</v>
      </c>
      <c r="B217" s="229" t="s">
        <v>607</v>
      </c>
      <c r="C217" s="159" t="s">
        <v>608</v>
      </c>
      <c r="D217" s="28">
        <f>SUM(E217:F217)</f>
        <v>0</v>
      </c>
      <c r="E217" s="28" t="s">
        <v>581</v>
      </c>
      <c r="F217" s="28"/>
    </row>
    <row r="218" spans="1:6" s="1" customFormat="1" ht="28.5" x14ac:dyDescent="0.2">
      <c r="A218" s="39" t="s">
        <v>609</v>
      </c>
      <c r="B218" s="227" t="s">
        <v>610</v>
      </c>
      <c r="C218" s="159" t="s">
        <v>345</v>
      </c>
      <c r="D218" s="28">
        <f>SUM(D220)</f>
        <v>0</v>
      </c>
      <c r="E218" s="28" t="s">
        <v>581</v>
      </c>
      <c r="F218" s="28">
        <f>SUM(F220)</f>
        <v>0</v>
      </c>
    </row>
    <row r="219" spans="1:6" s="1" customFormat="1" x14ac:dyDescent="0.2">
      <c r="A219" s="39"/>
      <c r="B219" s="226" t="s">
        <v>5</v>
      </c>
      <c r="C219" s="159"/>
      <c r="D219" s="28"/>
      <c r="E219" s="28"/>
      <c r="F219" s="28"/>
    </row>
    <row r="220" spans="1:6" s="1" customFormat="1" ht="15" customHeight="1" x14ac:dyDescent="0.2">
      <c r="A220" s="162" t="s">
        <v>611</v>
      </c>
      <c r="B220" s="228" t="s">
        <v>612</v>
      </c>
      <c r="C220" s="157" t="s">
        <v>613</v>
      </c>
      <c r="D220" s="28">
        <f>SUM(E220:F220)</f>
        <v>0</v>
      </c>
      <c r="E220" s="28" t="s">
        <v>581</v>
      </c>
      <c r="F220" s="28"/>
    </row>
    <row r="221" spans="1:6" s="1" customFormat="1" ht="27.75" customHeight="1" x14ac:dyDescent="0.2">
      <c r="A221" s="39" t="s">
        <v>614</v>
      </c>
      <c r="B221" s="227" t="s">
        <v>615</v>
      </c>
      <c r="C221" s="159" t="s">
        <v>345</v>
      </c>
      <c r="D221" s="28">
        <f>SUM(D223:D226)</f>
        <v>-2000</v>
      </c>
      <c r="E221" s="28" t="s">
        <v>581</v>
      </c>
      <c r="F221" s="28">
        <f>SUM(F223:F226)</f>
        <v>-2000</v>
      </c>
    </row>
    <row r="222" spans="1:6" s="1" customFormat="1" x14ac:dyDescent="0.2">
      <c r="A222" s="39"/>
      <c r="B222" s="226" t="s">
        <v>5</v>
      </c>
      <c r="C222" s="159"/>
      <c r="D222" s="28"/>
      <c r="E222" s="28"/>
      <c r="F222" s="28"/>
    </row>
    <row r="223" spans="1:6" s="1" customFormat="1" x14ac:dyDescent="0.2">
      <c r="A223" s="39" t="s">
        <v>616</v>
      </c>
      <c r="B223" s="228" t="s">
        <v>617</v>
      </c>
      <c r="C223" s="158" t="s">
        <v>618</v>
      </c>
      <c r="D223" s="28">
        <f>SUM(E223:F223)</f>
        <v>-2000</v>
      </c>
      <c r="E223" s="28" t="s">
        <v>581</v>
      </c>
      <c r="F223" s="28">
        <v>-2000</v>
      </c>
    </row>
    <row r="224" spans="1:6" s="1" customFormat="1" ht="15.75" customHeight="1" x14ac:dyDescent="0.2">
      <c r="A224" s="162" t="s">
        <v>619</v>
      </c>
      <c r="B224" s="228" t="s">
        <v>620</v>
      </c>
      <c r="C224" s="157" t="s">
        <v>621</v>
      </c>
      <c r="D224" s="28">
        <f>SUM(E224:F224)</f>
        <v>0</v>
      </c>
      <c r="E224" s="28" t="s">
        <v>581</v>
      </c>
      <c r="F224" s="28"/>
    </row>
    <row r="225" spans="1:6" s="1" customFormat="1" ht="25.5" x14ac:dyDescent="0.2">
      <c r="A225" s="39" t="s">
        <v>622</v>
      </c>
      <c r="B225" s="228" t="s">
        <v>623</v>
      </c>
      <c r="C225" s="159" t="s">
        <v>624</v>
      </c>
      <c r="D225" s="28">
        <f>SUM(E225:F225)</f>
        <v>0</v>
      </c>
      <c r="E225" s="28" t="s">
        <v>581</v>
      </c>
      <c r="F225" s="28"/>
    </row>
    <row r="226" spans="1:6" s="1" customFormat="1" ht="25.5" x14ac:dyDescent="0.2">
      <c r="A226" s="39" t="s">
        <v>625</v>
      </c>
      <c r="B226" s="228" t="s">
        <v>626</v>
      </c>
      <c r="C226" s="159" t="s">
        <v>627</v>
      </c>
      <c r="D226" s="28">
        <f>SUM(E226:F226)</f>
        <v>0</v>
      </c>
      <c r="E226" s="28" t="s">
        <v>581</v>
      </c>
      <c r="F226" s="28"/>
    </row>
    <row r="227" spans="1:6" x14ac:dyDescent="0.2">
      <c r="A227" s="140"/>
      <c r="B227" s="140"/>
      <c r="C227" s="163"/>
      <c r="D227" s="140"/>
      <c r="E227" s="140"/>
      <c r="F227" s="140"/>
    </row>
  </sheetData>
  <protectedRanges>
    <protectedRange sqref="E101" name="Range18"/>
    <protectedRange sqref="D206:F206 F215 D214:F214 D211:F211 F207:F209 F212 D204:F204" name="Range15"/>
    <protectedRange sqref="D171:F171 D173:F173 D183:F183 F179:F181 D178:F178 F174:F176 D169:F169" name="Range13"/>
    <protectedRange sqref="E143:E144 E147:E150 D140:F140 E138 D142:F142 D146:F146 D137:F137" name="Range11"/>
    <protectedRange sqref="D107:E107 E110:E113 E115:E117 D114:F114 D118:F118 D109:E109" name="Range9"/>
    <protectedRange sqref="D95:F95 D93:F93 D89:F89 E86:E87 E90:E91 D85:F85" name="Range7"/>
    <protectedRange sqref="D70:F70 E71:E72 D68:F68 E59:E66 D58:F58" name="Range5"/>
    <protectedRange sqref="E37:E39 E28 D25:F25 E23:F23 D27:F27 D36:F36 D22:F22 E33:E34" name="Range3"/>
    <protectedRange sqref="D10:F10 D12:F12 D14:F14 D19:F19 E17 D8:F8" name="Range1"/>
    <protectedRange sqref="E55:E56 E42:E49 E52 D51:F51 D54:F54 D41:F41" name="Range4"/>
    <protectedRange sqref="D83:F83 E79:E81 D78:F78 E75:E76 D74:F74" name="Range6"/>
    <protectedRange sqref="E96:E97 D99:F99 E104:E105 E100 D103:E103" name="Range8"/>
    <protectedRange sqref="D127:F127 E119:E123 E128:E129 E132:E135 D131:F131 D125:F125" name="Range10"/>
    <protectedRange sqref="D162:F162 E160 D155:F155 E153 E167 E163 D159:F159 E156:E157 E166:F166 D165:F165 D152:F152" name="Range12"/>
    <protectedRange sqref="F184:F187 D195:F195 D189:F189 D198:F198 F190:F193 F199:F202" name="Range14"/>
    <protectedRange sqref="F216:F217 F223:F226 D219:F219 D222:F222 F220" name="Range16"/>
    <protectedRange sqref="E20" name="Range17"/>
    <protectedRange sqref="F196" name="Range21"/>
    <protectedRange sqref="E29:E32" name="Range3_1"/>
    <protectedRange sqref="E15:E16" name="Range1_1"/>
  </protectedRanges>
  <mergeCells count="7">
    <mergeCell ref="E3:F3"/>
    <mergeCell ref="A1:F1"/>
    <mergeCell ref="A2:F2"/>
    <mergeCell ref="E4:F4"/>
    <mergeCell ref="D4:D5"/>
    <mergeCell ref="A4:A5"/>
    <mergeCell ref="B4:C5"/>
  </mergeCells>
  <pageMargins left="0.23" right="0.2" top="0.18" bottom="0.16" header="0.16" footer="0.16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workbookViewId="0">
      <selection activeCell="M4" sqref="M4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16384" width="9.140625" style="1"/>
  </cols>
  <sheetData>
    <row r="1" spans="1:5" ht="16.5" x14ac:dyDescent="0.3">
      <c r="A1" s="269" t="s">
        <v>636</v>
      </c>
      <c r="B1" s="269"/>
      <c r="C1" s="269"/>
      <c r="D1" s="269"/>
      <c r="E1" s="269"/>
    </row>
    <row r="2" spans="1:5" ht="42" customHeight="1" x14ac:dyDescent="0.2">
      <c r="A2" s="270" t="s">
        <v>637</v>
      </c>
      <c r="B2" s="270"/>
      <c r="C2" s="270"/>
      <c r="D2" s="270"/>
      <c r="E2" s="270"/>
    </row>
    <row r="3" spans="1:5" ht="30" customHeight="1" thickBot="1" x14ac:dyDescent="0.35">
      <c r="A3" s="138"/>
      <c r="B3" s="137"/>
      <c r="C3" s="137"/>
      <c r="D3" s="271" t="s">
        <v>138</v>
      </c>
      <c r="E3" s="271"/>
    </row>
    <row r="4" spans="1:5" ht="13.5" customHeight="1" thickBot="1" x14ac:dyDescent="0.25">
      <c r="A4" s="261" t="s">
        <v>630</v>
      </c>
      <c r="B4" s="264"/>
      <c r="C4" s="267" t="s">
        <v>0</v>
      </c>
      <c r="D4" s="267"/>
      <c r="E4" s="268"/>
    </row>
    <row r="5" spans="1:5" ht="30" customHeight="1" thickBot="1" x14ac:dyDescent="0.25">
      <c r="A5" s="262"/>
      <c r="B5" s="265"/>
      <c r="C5" s="168" t="s">
        <v>146</v>
      </c>
      <c r="D5" s="169" t="s">
        <v>147</v>
      </c>
      <c r="E5" s="170"/>
    </row>
    <row r="6" spans="1:5" ht="26.25" thickBot="1" x14ac:dyDescent="0.25">
      <c r="A6" s="263"/>
      <c r="B6" s="266"/>
      <c r="C6" s="171" t="s">
        <v>631</v>
      </c>
      <c r="D6" s="172" t="s">
        <v>149</v>
      </c>
      <c r="E6" s="172" t="s">
        <v>150</v>
      </c>
    </row>
    <row r="7" spans="1:5" ht="13.5" thickBot="1" x14ac:dyDescent="0.25">
      <c r="A7" s="173">
        <v>1</v>
      </c>
      <c r="B7" s="173">
        <v>2</v>
      </c>
      <c r="C7" s="10">
        <v>3</v>
      </c>
      <c r="D7" s="174">
        <v>4</v>
      </c>
      <c r="E7" s="175">
        <v>5</v>
      </c>
    </row>
    <row r="8" spans="1:5" ht="30" customHeight="1" thickBot="1" x14ac:dyDescent="0.25">
      <c r="A8" s="176">
        <v>8000</v>
      </c>
      <c r="B8" s="177" t="s">
        <v>632</v>
      </c>
      <c r="C8" s="178">
        <f>SUM(D8:E8)</f>
        <v>0</v>
      </c>
      <c r="D8" s="178">
        <f>[1]Ekamutner!E12-'[1]Gorcarnakan caxs'!G12</f>
        <v>0</v>
      </c>
      <c r="E8" s="178">
        <f>[1]Ekamutner!F12-'[1]Gorcarnakan caxs'!H12</f>
        <v>0</v>
      </c>
    </row>
    <row r="9" spans="1:5" x14ac:dyDescent="0.2">
      <c r="A9" s="63"/>
      <c r="B9" s="63"/>
      <c r="C9" s="63"/>
      <c r="D9" s="63"/>
      <c r="E9" s="63"/>
    </row>
    <row r="10" spans="1:5" x14ac:dyDescent="0.2">
      <c r="A10" s="63"/>
      <c r="B10" s="63"/>
      <c r="C10" s="63"/>
      <c r="D10" s="63"/>
      <c r="E10" s="63"/>
    </row>
    <row r="11" spans="1:5" x14ac:dyDescent="0.2">
      <c r="A11" s="63"/>
      <c r="B11" s="63"/>
      <c r="C11" s="63"/>
      <c r="D11" s="63"/>
      <c r="E11" s="63"/>
    </row>
    <row r="12" spans="1:5" x14ac:dyDescent="0.2">
      <c r="A12" s="63"/>
      <c r="B12" s="63"/>
      <c r="C12" s="63"/>
      <c r="D12" s="63"/>
      <c r="E12" s="63"/>
    </row>
    <row r="13" spans="1:5" x14ac:dyDescent="0.2">
      <c r="A13" s="63"/>
      <c r="B13" s="179" t="s">
        <v>633</v>
      </c>
      <c r="C13" s="180">
        <f>C8+'[1]Dificiti caxs'!D12</f>
        <v>0</v>
      </c>
      <c r="D13" s="180">
        <f>D8+'[1]Dificiti caxs'!E12</f>
        <v>0</v>
      </c>
      <c r="E13" s="180">
        <f>E8+'[1]Dificiti caxs'!F12</f>
        <v>0</v>
      </c>
    </row>
    <row r="14" spans="1:5" x14ac:dyDescent="0.2">
      <c r="A14" s="63"/>
      <c r="B14" s="179" t="s">
        <v>634</v>
      </c>
      <c r="C14" s="180">
        <f>'[1]Gorcarnakan caxs'!F12-'[1]Tntesagitakan '!D12</f>
        <v>0</v>
      </c>
      <c r="D14" s="180">
        <f>'[1]Gorcarnakan caxs'!G12-'[1]Tntesagitakan '!E12</f>
        <v>0</v>
      </c>
      <c r="E14" s="180">
        <f>'[1]Gorcarnakan caxs'!H12-'[1]Tntesagitakan '!F12</f>
        <v>0</v>
      </c>
    </row>
    <row r="15" spans="1:5" x14ac:dyDescent="0.2">
      <c r="A15" s="63"/>
      <c r="B15" s="179" t="s">
        <v>635</v>
      </c>
      <c r="C15" s="180">
        <f>'[1]Gorcarnakan caxs'!F310-'[1]Tntesagitakan '!D171</f>
        <v>0</v>
      </c>
      <c r="D15" s="180">
        <f>'[1]Gorcarnakan caxs'!G310-'[1]Tntesagitakan '!E171</f>
        <v>0</v>
      </c>
      <c r="E15" s="180">
        <f>'[1]Gorcarnakan caxs'!H310-'[1]Tntesagitakan '!F171</f>
        <v>0</v>
      </c>
    </row>
    <row r="16" spans="1:5" x14ac:dyDescent="0.2">
      <c r="A16" s="63"/>
      <c r="B16" s="181"/>
      <c r="C16" s="182"/>
      <c r="D16" s="182"/>
      <c r="E16" s="182"/>
    </row>
    <row r="17" spans="1:5" x14ac:dyDescent="0.2">
      <c r="A17" s="63"/>
      <c r="B17" s="181"/>
      <c r="C17" s="182"/>
      <c r="D17" s="182"/>
      <c r="E17" s="182"/>
    </row>
    <row r="18" spans="1:5" x14ac:dyDescent="0.2">
      <c r="A18" s="63"/>
      <c r="B18" s="181"/>
      <c r="C18" s="182"/>
      <c r="D18" s="182"/>
      <c r="E18" s="182"/>
    </row>
    <row r="19" spans="1:5" x14ac:dyDescent="0.2">
      <c r="A19" s="63"/>
      <c r="B19" s="63"/>
      <c r="C19" s="63"/>
      <c r="D19" s="63"/>
      <c r="E19" s="63"/>
    </row>
    <row r="32" spans="1:5" x14ac:dyDescent="0.2">
      <c r="A32" s="183"/>
      <c r="B32" s="184"/>
      <c r="C32" s="185"/>
    </row>
    <row r="33" spans="1:3" x14ac:dyDescent="0.2">
      <c r="A33" s="183"/>
      <c r="B33" s="186"/>
      <c r="C33" s="185"/>
    </row>
    <row r="34" spans="1:3" x14ac:dyDescent="0.2">
      <c r="A34" s="183"/>
      <c r="B34" s="184"/>
      <c r="C34" s="185"/>
    </row>
    <row r="35" spans="1:3" x14ac:dyDescent="0.2">
      <c r="A35" s="183"/>
      <c r="B35" s="184"/>
      <c r="C35" s="185"/>
    </row>
    <row r="36" spans="1:3" x14ac:dyDescent="0.2">
      <c r="A36" s="183"/>
      <c r="B36" s="184"/>
      <c r="C36" s="185"/>
    </row>
    <row r="37" spans="1:3" x14ac:dyDescent="0.2">
      <c r="A37" s="183"/>
      <c r="B37" s="184"/>
      <c r="C37" s="185"/>
    </row>
    <row r="38" spans="1:3" x14ac:dyDescent="0.2">
      <c r="B38" s="184"/>
      <c r="C38" s="185"/>
    </row>
    <row r="39" spans="1:3" x14ac:dyDescent="0.2">
      <c r="B39" s="184"/>
      <c r="C39" s="185"/>
    </row>
    <row r="40" spans="1:3" x14ac:dyDescent="0.2">
      <c r="B40" s="184"/>
      <c r="C40" s="185"/>
    </row>
    <row r="41" spans="1:3" x14ac:dyDescent="0.2">
      <c r="B41" s="184"/>
      <c r="C41" s="185"/>
    </row>
    <row r="42" spans="1:3" x14ac:dyDescent="0.2">
      <c r="B42" s="184"/>
      <c r="C42" s="185"/>
    </row>
    <row r="43" spans="1:3" x14ac:dyDescent="0.2">
      <c r="B43" s="184"/>
      <c r="C43" s="185"/>
    </row>
    <row r="44" spans="1:3" x14ac:dyDescent="0.2">
      <c r="B44" s="184"/>
      <c r="C44" s="185"/>
    </row>
    <row r="45" spans="1:3" x14ac:dyDescent="0.2">
      <c r="B45" s="184"/>
      <c r="C45" s="185"/>
    </row>
    <row r="46" spans="1:3" x14ac:dyDescent="0.2">
      <c r="B46" s="184"/>
      <c r="C46" s="185"/>
    </row>
    <row r="47" spans="1:3" x14ac:dyDescent="0.2">
      <c r="B47" s="184"/>
      <c r="C47" s="185"/>
    </row>
    <row r="48" spans="1:3" x14ac:dyDescent="0.2">
      <c r="B48" s="184"/>
      <c r="C48" s="185"/>
    </row>
    <row r="49" spans="2:2" x14ac:dyDescent="0.2">
      <c r="B49" s="187"/>
    </row>
    <row r="50" spans="2:2" x14ac:dyDescent="0.2">
      <c r="B50" s="187"/>
    </row>
    <row r="51" spans="2:2" x14ac:dyDescent="0.2">
      <c r="B51" s="187"/>
    </row>
    <row r="52" spans="2:2" x14ac:dyDescent="0.2">
      <c r="B52" s="187"/>
    </row>
    <row r="53" spans="2:2" x14ac:dyDescent="0.2">
      <c r="B53" s="187"/>
    </row>
    <row r="54" spans="2:2" x14ac:dyDescent="0.2">
      <c r="B54" s="187"/>
    </row>
    <row r="55" spans="2:2" x14ac:dyDescent="0.2">
      <c r="B55" s="187"/>
    </row>
    <row r="56" spans="2:2" x14ac:dyDescent="0.2">
      <c r="B56" s="187"/>
    </row>
    <row r="57" spans="2:2" x14ac:dyDescent="0.2">
      <c r="B57" s="187"/>
    </row>
    <row r="58" spans="2:2" x14ac:dyDescent="0.2">
      <c r="B58" s="187"/>
    </row>
    <row r="59" spans="2:2" x14ac:dyDescent="0.2">
      <c r="B59" s="187"/>
    </row>
    <row r="60" spans="2:2" x14ac:dyDescent="0.2">
      <c r="B60" s="187"/>
    </row>
    <row r="61" spans="2:2" x14ac:dyDescent="0.2">
      <c r="B61" s="187"/>
    </row>
    <row r="62" spans="2:2" x14ac:dyDescent="0.2">
      <c r="B62" s="187"/>
    </row>
    <row r="63" spans="2:2" x14ac:dyDescent="0.2">
      <c r="B63" s="187"/>
    </row>
    <row r="64" spans="2:2" x14ac:dyDescent="0.2">
      <c r="B64" s="187"/>
    </row>
    <row r="65" spans="2:2" x14ac:dyDescent="0.2">
      <c r="B65" s="187"/>
    </row>
    <row r="66" spans="2:2" x14ac:dyDescent="0.2">
      <c r="B66" s="187"/>
    </row>
    <row r="67" spans="2:2" x14ac:dyDescent="0.2">
      <c r="B67" s="187"/>
    </row>
    <row r="68" spans="2:2" x14ac:dyDescent="0.2">
      <c r="B68" s="187"/>
    </row>
    <row r="69" spans="2:2" x14ac:dyDescent="0.2">
      <c r="B69" s="187"/>
    </row>
    <row r="70" spans="2:2" x14ac:dyDescent="0.2">
      <c r="B70" s="187"/>
    </row>
    <row r="71" spans="2:2" x14ac:dyDescent="0.2">
      <c r="B71" s="187"/>
    </row>
    <row r="72" spans="2:2" x14ac:dyDescent="0.2">
      <c r="B72" s="187"/>
    </row>
    <row r="73" spans="2:2" x14ac:dyDescent="0.2">
      <c r="B73" s="187"/>
    </row>
    <row r="74" spans="2:2" x14ac:dyDescent="0.2">
      <c r="B74" s="187"/>
    </row>
    <row r="75" spans="2:2" x14ac:dyDescent="0.2">
      <c r="B75" s="187"/>
    </row>
    <row r="76" spans="2:2" x14ac:dyDescent="0.2">
      <c r="B76" s="187"/>
    </row>
    <row r="77" spans="2:2" x14ac:dyDescent="0.2">
      <c r="B77" s="187"/>
    </row>
    <row r="78" spans="2:2" x14ac:dyDescent="0.2">
      <c r="B78" s="187"/>
    </row>
    <row r="79" spans="2:2" x14ac:dyDescent="0.2">
      <c r="B79" s="187"/>
    </row>
    <row r="80" spans="2:2" x14ac:dyDescent="0.2">
      <c r="B80" s="187"/>
    </row>
    <row r="81" spans="2:2" x14ac:dyDescent="0.2">
      <c r="B81" s="187"/>
    </row>
    <row r="82" spans="2:2" x14ac:dyDescent="0.2">
      <c r="B82" s="187"/>
    </row>
    <row r="83" spans="2:2" x14ac:dyDescent="0.2">
      <c r="B83" s="187"/>
    </row>
    <row r="84" spans="2:2" x14ac:dyDescent="0.2">
      <c r="B84" s="187"/>
    </row>
    <row r="85" spans="2:2" x14ac:dyDescent="0.2">
      <c r="B85" s="187"/>
    </row>
    <row r="86" spans="2:2" x14ac:dyDescent="0.2">
      <c r="B86" s="187"/>
    </row>
    <row r="87" spans="2:2" x14ac:dyDescent="0.2">
      <c r="B87" s="187"/>
    </row>
    <row r="88" spans="2:2" x14ac:dyDescent="0.2">
      <c r="B88" s="187"/>
    </row>
    <row r="89" spans="2:2" x14ac:dyDescent="0.2">
      <c r="B89" s="187"/>
    </row>
    <row r="90" spans="2:2" x14ac:dyDescent="0.2">
      <c r="B90" s="187"/>
    </row>
    <row r="91" spans="2:2" x14ac:dyDescent="0.2">
      <c r="B91" s="187"/>
    </row>
    <row r="92" spans="2:2" x14ac:dyDescent="0.2">
      <c r="B92" s="187"/>
    </row>
    <row r="93" spans="2:2" x14ac:dyDescent="0.2">
      <c r="B93" s="187"/>
    </row>
    <row r="94" spans="2:2" x14ac:dyDescent="0.2">
      <c r="B94" s="187"/>
    </row>
    <row r="95" spans="2:2" x14ac:dyDescent="0.2">
      <c r="B95" s="187"/>
    </row>
    <row r="96" spans="2:2" x14ac:dyDescent="0.2">
      <c r="B96" s="187"/>
    </row>
    <row r="97" spans="2:2" x14ac:dyDescent="0.2">
      <c r="B97" s="187"/>
    </row>
    <row r="98" spans="2:2" x14ac:dyDescent="0.2">
      <c r="B98" s="187"/>
    </row>
    <row r="99" spans="2:2" x14ac:dyDescent="0.2">
      <c r="B99" s="187"/>
    </row>
    <row r="100" spans="2:2" x14ac:dyDescent="0.2">
      <c r="B100" s="187"/>
    </row>
    <row r="101" spans="2:2" x14ac:dyDescent="0.2">
      <c r="B101" s="187"/>
    </row>
    <row r="102" spans="2:2" x14ac:dyDescent="0.2">
      <c r="B102" s="187"/>
    </row>
    <row r="103" spans="2:2" x14ac:dyDescent="0.2">
      <c r="B103" s="187"/>
    </row>
    <row r="104" spans="2:2" x14ac:dyDescent="0.2">
      <c r="B104" s="187"/>
    </row>
    <row r="105" spans="2:2" x14ac:dyDescent="0.2">
      <c r="B105" s="187"/>
    </row>
    <row r="106" spans="2:2" x14ac:dyDescent="0.2">
      <c r="B106" s="187"/>
    </row>
    <row r="107" spans="2:2" x14ac:dyDescent="0.2">
      <c r="B107" s="187"/>
    </row>
    <row r="108" spans="2:2" x14ac:dyDescent="0.2">
      <c r="B108" s="187"/>
    </row>
    <row r="109" spans="2:2" x14ac:dyDescent="0.2">
      <c r="B109" s="187"/>
    </row>
    <row r="110" spans="2:2" x14ac:dyDescent="0.2">
      <c r="B110" s="187"/>
    </row>
    <row r="111" spans="2:2" x14ac:dyDescent="0.2">
      <c r="B111" s="187"/>
    </row>
    <row r="112" spans="2:2" x14ac:dyDescent="0.2">
      <c r="B112" s="187"/>
    </row>
    <row r="113" spans="2:2" x14ac:dyDescent="0.2">
      <c r="B113" s="187"/>
    </row>
    <row r="114" spans="2:2" x14ac:dyDescent="0.2">
      <c r="B114" s="187"/>
    </row>
    <row r="115" spans="2:2" x14ac:dyDescent="0.2">
      <c r="B115" s="187"/>
    </row>
    <row r="116" spans="2:2" x14ac:dyDescent="0.2">
      <c r="B116" s="187"/>
    </row>
    <row r="117" spans="2:2" x14ac:dyDescent="0.2">
      <c r="B117" s="187"/>
    </row>
    <row r="118" spans="2:2" x14ac:dyDescent="0.2">
      <c r="B118" s="187"/>
    </row>
    <row r="119" spans="2:2" x14ac:dyDescent="0.2">
      <c r="B119" s="187"/>
    </row>
    <row r="120" spans="2:2" x14ac:dyDescent="0.2">
      <c r="B120" s="187"/>
    </row>
    <row r="121" spans="2:2" x14ac:dyDescent="0.2">
      <c r="B121" s="187"/>
    </row>
    <row r="122" spans="2:2" x14ac:dyDescent="0.2">
      <c r="B122" s="187"/>
    </row>
    <row r="123" spans="2:2" x14ac:dyDescent="0.2">
      <c r="B123" s="187"/>
    </row>
    <row r="124" spans="2:2" x14ac:dyDescent="0.2">
      <c r="B124" s="187"/>
    </row>
    <row r="125" spans="2:2" x14ac:dyDescent="0.2">
      <c r="B125" s="187"/>
    </row>
    <row r="126" spans="2:2" x14ac:dyDescent="0.2">
      <c r="B126" s="187"/>
    </row>
    <row r="127" spans="2:2" x14ac:dyDescent="0.2">
      <c r="B127" s="187"/>
    </row>
    <row r="128" spans="2:2" x14ac:dyDescent="0.2">
      <c r="B128" s="187"/>
    </row>
    <row r="129" spans="2:2" x14ac:dyDescent="0.2">
      <c r="B129" s="187"/>
    </row>
    <row r="130" spans="2:2" x14ac:dyDescent="0.2">
      <c r="B130" s="187"/>
    </row>
    <row r="131" spans="2:2" x14ac:dyDescent="0.2">
      <c r="B131" s="187"/>
    </row>
    <row r="132" spans="2:2" x14ac:dyDescent="0.2">
      <c r="B132" s="187"/>
    </row>
    <row r="133" spans="2:2" x14ac:dyDescent="0.2">
      <c r="B133" s="187"/>
    </row>
    <row r="134" spans="2:2" x14ac:dyDescent="0.2">
      <c r="B134" s="187"/>
    </row>
    <row r="135" spans="2:2" x14ac:dyDescent="0.2">
      <c r="B135" s="187"/>
    </row>
    <row r="136" spans="2:2" x14ac:dyDescent="0.2">
      <c r="B136" s="187"/>
    </row>
    <row r="137" spans="2:2" x14ac:dyDescent="0.2">
      <c r="B137" s="187"/>
    </row>
    <row r="138" spans="2:2" x14ac:dyDescent="0.2">
      <c r="B138" s="187"/>
    </row>
    <row r="139" spans="2:2" x14ac:dyDescent="0.2">
      <c r="B139" s="187"/>
    </row>
    <row r="140" spans="2:2" x14ac:dyDescent="0.2">
      <c r="B140" s="187"/>
    </row>
    <row r="141" spans="2:2" x14ac:dyDescent="0.2">
      <c r="B141" s="187"/>
    </row>
    <row r="142" spans="2:2" x14ac:dyDescent="0.2">
      <c r="B142" s="187"/>
    </row>
    <row r="143" spans="2:2" x14ac:dyDescent="0.2">
      <c r="B143" s="187"/>
    </row>
    <row r="144" spans="2:2" x14ac:dyDescent="0.2">
      <c r="B144" s="187"/>
    </row>
    <row r="145" spans="2:2" x14ac:dyDescent="0.2">
      <c r="B145" s="187"/>
    </row>
    <row r="146" spans="2:2" x14ac:dyDescent="0.2">
      <c r="B146" s="187"/>
    </row>
    <row r="147" spans="2:2" x14ac:dyDescent="0.2">
      <c r="B147" s="187"/>
    </row>
    <row r="148" spans="2:2" x14ac:dyDescent="0.2">
      <c r="B148" s="187"/>
    </row>
    <row r="149" spans="2:2" x14ac:dyDescent="0.2">
      <c r="B149" s="187"/>
    </row>
    <row r="150" spans="2:2" x14ac:dyDescent="0.2">
      <c r="B150" s="187"/>
    </row>
    <row r="151" spans="2:2" x14ac:dyDescent="0.2">
      <c r="B151" s="187"/>
    </row>
    <row r="152" spans="2:2" x14ac:dyDescent="0.2">
      <c r="B152" s="187"/>
    </row>
    <row r="153" spans="2:2" x14ac:dyDescent="0.2">
      <c r="B153" s="187"/>
    </row>
    <row r="154" spans="2:2" x14ac:dyDescent="0.2">
      <c r="B154" s="187"/>
    </row>
    <row r="155" spans="2:2" x14ac:dyDescent="0.2">
      <c r="B155" s="187"/>
    </row>
    <row r="156" spans="2:2" x14ac:dyDescent="0.2">
      <c r="B156" s="187"/>
    </row>
    <row r="157" spans="2:2" x14ac:dyDescent="0.2">
      <c r="B157" s="187"/>
    </row>
    <row r="158" spans="2:2" x14ac:dyDescent="0.2">
      <c r="B158" s="187"/>
    </row>
    <row r="159" spans="2:2" x14ac:dyDescent="0.2">
      <c r="B159" s="187"/>
    </row>
    <row r="160" spans="2:2" x14ac:dyDescent="0.2">
      <c r="B160" s="187"/>
    </row>
    <row r="161" spans="2:2" x14ac:dyDescent="0.2">
      <c r="B161" s="187"/>
    </row>
    <row r="162" spans="2:2" x14ac:dyDescent="0.2">
      <c r="B162" s="187"/>
    </row>
    <row r="163" spans="2:2" x14ac:dyDescent="0.2">
      <c r="B163" s="187"/>
    </row>
    <row r="164" spans="2:2" x14ac:dyDescent="0.2">
      <c r="B164" s="187"/>
    </row>
    <row r="165" spans="2:2" x14ac:dyDescent="0.2">
      <c r="B165" s="187"/>
    </row>
    <row r="166" spans="2:2" x14ac:dyDescent="0.2">
      <c r="B166" s="187"/>
    </row>
    <row r="167" spans="2:2" x14ac:dyDescent="0.2">
      <c r="B167" s="187"/>
    </row>
    <row r="168" spans="2:2" x14ac:dyDescent="0.2">
      <c r="B168" s="187"/>
    </row>
    <row r="169" spans="2:2" x14ac:dyDescent="0.2">
      <c r="B169" s="187"/>
    </row>
    <row r="170" spans="2:2" x14ac:dyDescent="0.2">
      <c r="B170" s="187"/>
    </row>
    <row r="171" spans="2:2" x14ac:dyDescent="0.2">
      <c r="B171" s="187"/>
    </row>
    <row r="172" spans="2:2" x14ac:dyDescent="0.2">
      <c r="B172" s="187"/>
    </row>
    <row r="173" spans="2:2" x14ac:dyDescent="0.2">
      <c r="B173" s="187"/>
    </row>
    <row r="174" spans="2:2" x14ac:dyDescent="0.2">
      <c r="B174" s="187"/>
    </row>
    <row r="175" spans="2:2" x14ac:dyDescent="0.2">
      <c r="B175" s="187"/>
    </row>
    <row r="176" spans="2:2" x14ac:dyDescent="0.2">
      <c r="B176" s="187"/>
    </row>
    <row r="177" spans="2:2" x14ac:dyDescent="0.2">
      <c r="B177" s="187"/>
    </row>
    <row r="178" spans="2:2" x14ac:dyDescent="0.2">
      <c r="B178" s="187"/>
    </row>
    <row r="179" spans="2:2" x14ac:dyDescent="0.2">
      <c r="B179" s="187"/>
    </row>
    <row r="180" spans="2:2" x14ac:dyDescent="0.2">
      <c r="B180" s="187"/>
    </row>
    <row r="181" spans="2:2" x14ac:dyDescent="0.2">
      <c r="B181" s="187"/>
    </row>
    <row r="182" spans="2:2" x14ac:dyDescent="0.2">
      <c r="B182" s="187"/>
    </row>
    <row r="183" spans="2:2" x14ac:dyDescent="0.2">
      <c r="B183" s="187"/>
    </row>
    <row r="184" spans="2:2" x14ac:dyDescent="0.2">
      <c r="B184" s="187"/>
    </row>
    <row r="185" spans="2:2" x14ac:dyDescent="0.2">
      <c r="B185" s="187"/>
    </row>
    <row r="186" spans="2:2" x14ac:dyDescent="0.2">
      <c r="B186" s="187"/>
    </row>
    <row r="187" spans="2:2" x14ac:dyDescent="0.2">
      <c r="B187" s="187"/>
    </row>
    <row r="188" spans="2:2" x14ac:dyDescent="0.2">
      <c r="B188" s="187"/>
    </row>
    <row r="189" spans="2:2" x14ac:dyDescent="0.2">
      <c r="B189" s="187"/>
    </row>
    <row r="190" spans="2:2" x14ac:dyDescent="0.2">
      <c r="B190" s="187"/>
    </row>
    <row r="191" spans="2:2" x14ac:dyDescent="0.2">
      <c r="B191" s="187"/>
    </row>
    <row r="192" spans="2:2" x14ac:dyDescent="0.2">
      <c r="B192" s="187"/>
    </row>
    <row r="193" spans="2:2" x14ac:dyDescent="0.2">
      <c r="B193" s="187"/>
    </row>
    <row r="194" spans="2:2" x14ac:dyDescent="0.2">
      <c r="B194" s="187"/>
    </row>
    <row r="195" spans="2:2" x14ac:dyDescent="0.2">
      <c r="B195" s="187"/>
    </row>
    <row r="196" spans="2:2" x14ac:dyDescent="0.2">
      <c r="B196" s="187"/>
    </row>
    <row r="197" spans="2:2" x14ac:dyDescent="0.2">
      <c r="B197" s="187"/>
    </row>
    <row r="198" spans="2:2" x14ac:dyDescent="0.2">
      <c r="B198" s="187"/>
    </row>
    <row r="199" spans="2:2" x14ac:dyDescent="0.2">
      <c r="B199" s="187"/>
    </row>
    <row r="200" spans="2:2" x14ac:dyDescent="0.2">
      <c r="B200" s="187"/>
    </row>
    <row r="201" spans="2:2" x14ac:dyDescent="0.2">
      <c r="B201" s="187"/>
    </row>
    <row r="202" spans="2:2" x14ac:dyDescent="0.2">
      <c r="B202" s="187"/>
    </row>
    <row r="203" spans="2:2" x14ac:dyDescent="0.2">
      <c r="B203" s="187"/>
    </row>
    <row r="204" spans="2:2" x14ac:dyDescent="0.2">
      <c r="B204" s="187"/>
    </row>
    <row r="205" spans="2:2" x14ac:dyDescent="0.2">
      <c r="B205" s="187"/>
    </row>
    <row r="206" spans="2:2" x14ac:dyDescent="0.2">
      <c r="B206" s="187"/>
    </row>
    <row r="207" spans="2:2" x14ac:dyDescent="0.2">
      <c r="B207" s="187"/>
    </row>
    <row r="208" spans="2:2" x14ac:dyDescent="0.2">
      <c r="B208" s="187"/>
    </row>
    <row r="209" spans="2:2" x14ac:dyDescent="0.2">
      <c r="B209" s="187"/>
    </row>
    <row r="210" spans="2:2" x14ac:dyDescent="0.2">
      <c r="B210" s="187"/>
    </row>
    <row r="211" spans="2:2" x14ac:dyDescent="0.2">
      <c r="B211" s="187"/>
    </row>
  </sheetData>
  <mergeCells count="6">
    <mergeCell ref="A4:A6"/>
    <mergeCell ref="B4:B6"/>
    <mergeCell ref="C4:E4"/>
    <mergeCell ref="A1:E1"/>
    <mergeCell ref="A2:E2"/>
    <mergeCell ref="D3:E3"/>
  </mergeCells>
  <pageMargins left="0.7" right="0.7" top="0.24" bottom="0.44" header="0.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grutyun</vt:lpstr>
      <vt:lpstr>1.ekamutner</vt:lpstr>
      <vt:lpstr>2.Gorcarnakan tsaxs</vt:lpstr>
      <vt:lpstr>3.Tntesagitakan tsaxs</vt:lpstr>
      <vt:lpstr>4.Devicit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ww</cp:lastModifiedBy>
  <cp:lastPrinted>2016-12-16T06:15:59Z</cp:lastPrinted>
  <dcterms:created xsi:type="dcterms:W3CDTF">2014-12-23T06:44:04Z</dcterms:created>
  <dcterms:modified xsi:type="dcterms:W3CDTF">2016-12-17T07:25:01Z</dcterms:modified>
</cp:coreProperties>
</file>